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6300" yWindow="840" windowWidth="23775" windowHeight="10530" tabRatio="796"/>
  </bookViews>
  <sheets>
    <sheet name="1Ф" sheetId="1" r:id="rId1"/>
  </sheets>
  <definedNames>
    <definedName name="_xlnm._FilterDatabase" localSheetId="0" hidden="1">'1Ф'!$S$18:$AB$311</definedName>
    <definedName name="Z_500C2F4F_1743_499A_A051_20565DBF52B2_.wvu.PrintArea" localSheetId="0" hidden="1">'1Ф'!$A$1:$AC$20</definedName>
    <definedName name="_xlnm.Print_Area" localSheetId="0">'1Ф'!$A$1:$AC$311</definedName>
  </definedNames>
  <calcPr calcId="145621"/>
  <customWorkbookViews>
    <customWorkbookView name="KimIV - Личное представление" guid="{500C2F4F-1743-499A-A051-20565DBF52B2}" mergeInterval="0" personalView="1" maximized="1" xWindow="1" yWindow="1" windowWidth="1920" windowHeight="850" tabRatio="796" activeSheetId="1"/>
  </customWorkbookViews>
</workbook>
</file>

<file path=xl/calcChain.xml><?xml version="1.0" encoding="utf-8"?>
<calcChain xmlns="http://schemas.openxmlformats.org/spreadsheetml/2006/main">
  <c r="T23" i="1" l="1"/>
  <c r="D146" i="1" l="1"/>
  <c r="K146" i="1" l="1"/>
  <c r="K119" i="1"/>
  <c r="K116" i="1"/>
  <c r="K114" i="1"/>
  <c r="K102" i="1"/>
  <c r="K94" i="1"/>
  <c r="K22" i="1"/>
  <c r="P146" i="1"/>
  <c r="M146" i="1"/>
  <c r="H146" i="1"/>
  <c r="F146" i="1"/>
  <c r="P119" i="1"/>
  <c r="M119" i="1"/>
  <c r="H119" i="1"/>
  <c r="F119" i="1"/>
  <c r="F118" i="1" s="1"/>
  <c r="P116" i="1"/>
  <c r="M116" i="1"/>
  <c r="H116" i="1"/>
  <c r="F116" i="1"/>
  <c r="P114" i="1"/>
  <c r="M114" i="1"/>
  <c r="H114" i="1"/>
  <c r="F114" i="1"/>
  <c r="P102" i="1"/>
  <c r="M102" i="1"/>
  <c r="H102" i="1"/>
  <c r="F102" i="1"/>
  <c r="P94" i="1"/>
  <c r="M94" i="1"/>
  <c r="H94" i="1"/>
  <c r="F94" i="1"/>
  <c r="P22" i="1"/>
  <c r="M22" i="1"/>
  <c r="H22" i="1"/>
  <c r="F22" i="1"/>
  <c r="D119" i="1"/>
  <c r="D116" i="1"/>
  <c r="D114" i="1"/>
  <c r="D102" i="1"/>
  <c r="D94" i="1"/>
  <c r="D22" i="1"/>
  <c r="Y23" i="1"/>
  <c r="Z23" i="1"/>
  <c r="Y24" i="1"/>
  <c r="Z24" i="1"/>
  <c r="Y25" i="1"/>
  <c r="Z25" i="1"/>
  <c r="Y26" i="1"/>
  <c r="Z26" i="1"/>
  <c r="Y27" i="1"/>
  <c r="Z27" i="1"/>
  <c r="Y28" i="1"/>
  <c r="Z28" i="1"/>
  <c r="Y29" i="1"/>
  <c r="Z29" i="1"/>
  <c r="Y30" i="1"/>
  <c r="Z30" i="1"/>
  <c r="Y31" i="1"/>
  <c r="Z31" i="1"/>
  <c r="Y32" i="1"/>
  <c r="Z32" i="1"/>
  <c r="Y33" i="1"/>
  <c r="Z33" i="1"/>
  <c r="Y34" i="1"/>
  <c r="Z34" i="1"/>
  <c r="Y35" i="1"/>
  <c r="Z35" i="1"/>
  <c r="Y36" i="1"/>
  <c r="Z36" i="1"/>
  <c r="Y37" i="1"/>
  <c r="Z37" i="1"/>
  <c r="Y38" i="1"/>
  <c r="Z38" i="1"/>
  <c r="Y39" i="1"/>
  <c r="Z39" i="1"/>
  <c r="Y40" i="1"/>
  <c r="Z40" i="1"/>
  <c r="Y41" i="1"/>
  <c r="Z41" i="1"/>
  <c r="Y42" i="1"/>
  <c r="Z42" i="1"/>
  <c r="Y43" i="1"/>
  <c r="Z43" i="1"/>
  <c r="Y44" i="1"/>
  <c r="Z44" i="1"/>
  <c r="Y45" i="1"/>
  <c r="Z45" i="1"/>
  <c r="Y46" i="1"/>
  <c r="Z46" i="1"/>
  <c r="Y47" i="1"/>
  <c r="Z47" i="1"/>
  <c r="Y48" i="1"/>
  <c r="Z48" i="1"/>
  <c r="Y49" i="1"/>
  <c r="Z49" i="1"/>
  <c r="Y50" i="1"/>
  <c r="Z50" i="1"/>
  <c r="Y51" i="1"/>
  <c r="Z51" i="1"/>
  <c r="Y52" i="1"/>
  <c r="Z52" i="1"/>
  <c r="Y53" i="1"/>
  <c r="Z53" i="1"/>
  <c r="Y54" i="1"/>
  <c r="Z54" i="1"/>
  <c r="Y55" i="1"/>
  <c r="Z55" i="1"/>
  <c r="Y56" i="1"/>
  <c r="Z56" i="1"/>
  <c r="Y57" i="1"/>
  <c r="Z57" i="1"/>
  <c r="Y58" i="1"/>
  <c r="Z58" i="1"/>
  <c r="Y59" i="1"/>
  <c r="Z59" i="1"/>
  <c r="Y60" i="1"/>
  <c r="Z60" i="1"/>
  <c r="Y61" i="1"/>
  <c r="Z61" i="1"/>
  <c r="Y62" i="1"/>
  <c r="Z62" i="1"/>
  <c r="Y63" i="1"/>
  <c r="Z63" i="1"/>
  <c r="Y64" i="1"/>
  <c r="Z64" i="1"/>
  <c r="Y65" i="1"/>
  <c r="Z65" i="1"/>
  <c r="Y66" i="1"/>
  <c r="Z66" i="1"/>
  <c r="Y67" i="1"/>
  <c r="Z67" i="1"/>
  <c r="Y68" i="1"/>
  <c r="Z68" i="1"/>
  <c r="Y69" i="1"/>
  <c r="Z69" i="1"/>
  <c r="Y70" i="1"/>
  <c r="Z70" i="1"/>
  <c r="Y71" i="1"/>
  <c r="Z71" i="1"/>
  <c r="Y72" i="1"/>
  <c r="Z72" i="1"/>
  <c r="Y73" i="1"/>
  <c r="Z73" i="1"/>
  <c r="Y74" i="1"/>
  <c r="Z74" i="1"/>
  <c r="Y75" i="1"/>
  <c r="Z75" i="1"/>
  <c r="Y76" i="1"/>
  <c r="Z76" i="1"/>
  <c r="Y77" i="1"/>
  <c r="Z77" i="1"/>
  <c r="Y78" i="1"/>
  <c r="Z78" i="1"/>
  <c r="Y79" i="1"/>
  <c r="Z79" i="1"/>
  <c r="Y80" i="1"/>
  <c r="Z80" i="1"/>
  <c r="Y81" i="1"/>
  <c r="Z81" i="1"/>
  <c r="Y82" i="1"/>
  <c r="Z82" i="1"/>
  <c r="Y83" i="1"/>
  <c r="Z83" i="1"/>
  <c r="Y84" i="1"/>
  <c r="Z84" i="1"/>
  <c r="Y85" i="1"/>
  <c r="Z85" i="1"/>
  <c r="Y86" i="1"/>
  <c r="Z86" i="1"/>
  <c r="Y87" i="1"/>
  <c r="Z87" i="1"/>
  <c r="Y88" i="1"/>
  <c r="Z88" i="1"/>
  <c r="Y89" i="1"/>
  <c r="Z89" i="1"/>
  <c r="Y90" i="1"/>
  <c r="Z90" i="1"/>
  <c r="Y91" i="1"/>
  <c r="Z91" i="1"/>
  <c r="Y92" i="1"/>
  <c r="Z92" i="1"/>
  <c r="Y93" i="1"/>
  <c r="Z93" i="1"/>
  <c r="Y95" i="1"/>
  <c r="Z95" i="1"/>
  <c r="Y96" i="1"/>
  <c r="Z96" i="1"/>
  <c r="Y97" i="1"/>
  <c r="Z97" i="1"/>
  <c r="Y98" i="1"/>
  <c r="Z98" i="1"/>
  <c r="Y99" i="1"/>
  <c r="Z99" i="1"/>
  <c r="Y100" i="1"/>
  <c r="Z100" i="1"/>
  <c r="Y101" i="1"/>
  <c r="Z101" i="1"/>
  <c r="Y103" i="1"/>
  <c r="Z103" i="1"/>
  <c r="Y104" i="1"/>
  <c r="Z104" i="1"/>
  <c r="Y105" i="1"/>
  <c r="Z105" i="1"/>
  <c r="Y106" i="1"/>
  <c r="Z106" i="1"/>
  <c r="Y107" i="1"/>
  <c r="Z107" i="1"/>
  <c r="Y108" i="1"/>
  <c r="Z108" i="1"/>
  <c r="Y109" i="1"/>
  <c r="Z109" i="1"/>
  <c r="Y110" i="1"/>
  <c r="Z110" i="1"/>
  <c r="Y111" i="1"/>
  <c r="Z111" i="1"/>
  <c r="Y112" i="1"/>
  <c r="Z112" i="1"/>
  <c r="Y113" i="1"/>
  <c r="Z113" i="1"/>
  <c r="Y115" i="1"/>
  <c r="Y114" i="1" s="1"/>
  <c r="Z115" i="1"/>
  <c r="Y117" i="1"/>
  <c r="Z117" i="1"/>
  <c r="Y120" i="1"/>
  <c r="Z120" i="1"/>
  <c r="Y121" i="1"/>
  <c r="Z121" i="1"/>
  <c r="Y122" i="1"/>
  <c r="Z122" i="1"/>
  <c r="Y123" i="1"/>
  <c r="Z123" i="1"/>
  <c r="Y124" i="1"/>
  <c r="Z124" i="1"/>
  <c r="Y125" i="1"/>
  <c r="Z125" i="1"/>
  <c r="Y126" i="1"/>
  <c r="Z126" i="1"/>
  <c r="Y127" i="1"/>
  <c r="Z127" i="1"/>
  <c r="Y128" i="1"/>
  <c r="Z128" i="1"/>
  <c r="Y129" i="1"/>
  <c r="Z129" i="1"/>
  <c r="Y130" i="1"/>
  <c r="Z130" i="1"/>
  <c r="Y131" i="1"/>
  <c r="Z131" i="1"/>
  <c r="Y132" i="1"/>
  <c r="Z132" i="1"/>
  <c r="Y133" i="1"/>
  <c r="Z133" i="1"/>
  <c r="Y134" i="1"/>
  <c r="Z134" i="1"/>
  <c r="Y135" i="1"/>
  <c r="Z135" i="1"/>
  <c r="Y136" i="1"/>
  <c r="Z136" i="1"/>
  <c r="Y137" i="1"/>
  <c r="Z137" i="1"/>
  <c r="Y138" i="1"/>
  <c r="Z138" i="1"/>
  <c r="Y139" i="1"/>
  <c r="Z139" i="1"/>
  <c r="Y140" i="1"/>
  <c r="Z140" i="1"/>
  <c r="Y141" i="1"/>
  <c r="Z141" i="1"/>
  <c r="Y142" i="1"/>
  <c r="Z142" i="1"/>
  <c r="Y143" i="1"/>
  <c r="Z143" i="1"/>
  <c r="Y144" i="1"/>
  <c r="Z144" i="1"/>
  <c r="Y145" i="1"/>
  <c r="Z145" i="1"/>
  <c r="Y147" i="1"/>
  <c r="Z147" i="1"/>
  <c r="Y148" i="1"/>
  <c r="Z148" i="1"/>
  <c r="Y149" i="1"/>
  <c r="Z149" i="1"/>
  <c r="Y150" i="1"/>
  <c r="Z150" i="1"/>
  <c r="Y151" i="1"/>
  <c r="Z151" i="1"/>
  <c r="Y152" i="1"/>
  <c r="Z152" i="1"/>
  <c r="Y153" i="1"/>
  <c r="Z153" i="1"/>
  <c r="Y154" i="1"/>
  <c r="Z154" i="1"/>
  <c r="Y155" i="1"/>
  <c r="Z155" i="1"/>
  <c r="Y156" i="1"/>
  <c r="Z156" i="1"/>
  <c r="Y157" i="1"/>
  <c r="Z157" i="1"/>
  <c r="Y158" i="1"/>
  <c r="Z158" i="1"/>
  <c r="Y159" i="1"/>
  <c r="Z159" i="1"/>
  <c r="Y160" i="1"/>
  <c r="Z160" i="1"/>
  <c r="Y161" i="1"/>
  <c r="Z161" i="1"/>
  <c r="Y162" i="1"/>
  <c r="Z162" i="1"/>
  <c r="Y163" i="1"/>
  <c r="Z163" i="1"/>
  <c r="Y164" i="1"/>
  <c r="Z164" i="1"/>
  <c r="Y165" i="1"/>
  <c r="Z165" i="1"/>
  <c r="Y166" i="1"/>
  <c r="Z166" i="1"/>
  <c r="Y167" i="1"/>
  <c r="Z167" i="1"/>
  <c r="Y168" i="1"/>
  <c r="Z168" i="1"/>
  <c r="Y169" i="1"/>
  <c r="Z169" i="1"/>
  <c r="Y170" i="1"/>
  <c r="Z170" i="1"/>
  <c r="Y171" i="1"/>
  <c r="Z171" i="1"/>
  <c r="Y172" i="1"/>
  <c r="Z172" i="1"/>
  <c r="Y173" i="1"/>
  <c r="Z173" i="1"/>
  <c r="Y174" i="1"/>
  <c r="Z174" i="1"/>
  <c r="Y175" i="1"/>
  <c r="Z175" i="1"/>
  <c r="Y176" i="1"/>
  <c r="Z176" i="1"/>
  <c r="Y177" i="1"/>
  <c r="Z177" i="1"/>
  <c r="Y178" i="1"/>
  <c r="Z178" i="1"/>
  <c r="Y179" i="1"/>
  <c r="Z179" i="1"/>
  <c r="Y180" i="1"/>
  <c r="Z180" i="1"/>
  <c r="Y181" i="1"/>
  <c r="Z181" i="1"/>
  <c r="Y182" i="1"/>
  <c r="Z182" i="1"/>
  <c r="Y183" i="1"/>
  <c r="Z183" i="1"/>
  <c r="Y184" i="1"/>
  <c r="Z184" i="1"/>
  <c r="Y185" i="1"/>
  <c r="Z185" i="1"/>
  <c r="Y186" i="1"/>
  <c r="Z186" i="1"/>
  <c r="Y187" i="1"/>
  <c r="Z187" i="1"/>
  <c r="Y188" i="1"/>
  <c r="Z188" i="1"/>
  <c r="Y189" i="1"/>
  <c r="Z189" i="1"/>
  <c r="Y190" i="1"/>
  <c r="Z190" i="1"/>
  <c r="Y191" i="1"/>
  <c r="Z191" i="1"/>
  <c r="Y192" i="1"/>
  <c r="Z192" i="1"/>
  <c r="Y193" i="1"/>
  <c r="Z193" i="1"/>
  <c r="Y194" i="1"/>
  <c r="Z194" i="1"/>
  <c r="Y195" i="1"/>
  <c r="Z195" i="1"/>
  <c r="Y196" i="1"/>
  <c r="Z196" i="1"/>
  <c r="Y197" i="1"/>
  <c r="Z197" i="1"/>
  <c r="Y198" i="1"/>
  <c r="Z198" i="1"/>
  <c r="Y199" i="1"/>
  <c r="Z199" i="1"/>
  <c r="Y200" i="1"/>
  <c r="Z200" i="1"/>
  <c r="Y201" i="1"/>
  <c r="Z201" i="1"/>
  <c r="Y202" i="1"/>
  <c r="Z202" i="1"/>
  <c r="Y203" i="1"/>
  <c r="Z203" i="1"/>
  <c r="Y204" i="1"/>
  <c r="Z204" i="1"/>
  <c r="Y205" i="1"/>
  <c r="Z205" i="1"/>
  <c r="Y206" i="1"/>
  <c r="Z206" i="1"/>
  <c r="Y207" i="1"/>
  <c r="Z207" i="1"/>
  <c r="Y208" i="1"/>
  <c r="Z208" i="1"/>
  <c r="Y209" i="1"/>
  <c r="Z209" i="1"/>
  <c r="Y210" i="1"/>
  <c r="Z210" i="1"/>
  <c r="Y211" i="1"/>
  <c r="Z211" i="1"/>
  <c r="Y212" i="1"/>
  <c r="Z212" i="1"/>
  <c r="Y213" i="1"/>
  <c r="Z213" i="1"/>
  <c r="Y214" i="1"/>
  <c r="Z214" i="1"/>
  <c r="Y215" i="1"/>
  <c r="Z215" i="1"/>
  <c r="Y216" i="1"/>
  <c r="Z216" i="1"/>
  <c r="Y217" i="1"/>
  <c r="Z217" i="1"/>
  <c r="Y218" i="1"/>
  <c r="Z218" i="1"/>
  <c r="Y219" i="1"/>
  <c r="Z219" i="1"/>
  <c r="Y220" i="1"/>
  <c r="Z220" i="1"/>
  <c r="Y221" i="1"/>
  <c r="Z221" i="1"/>
  <c r="Y222" i="1"/>
  <c r="Z222" i="1"/>
  <c r="Y223" i="1"/>
  <c r="Z223" i="1"/>
  <c r="Y224" i="1"/>
  <c r="Z224" i="1"/>
  <c r="Y225" i="1"/>
  <c r="Z225" i="1"/>
  <c r="Y226" i="1"/>
  <c r="Z226" i="1"/>
  <c r="Y227" i="1"/>
  <c r="Z227" i="1"/>
  <c r="Y228" i="1"/>
  <c r="Z228" i="1"/>
  <c r="Y229" i="1"/>
  <c r="Z229" i="1"/>
  <c r="Y230" i="1"/>
  <c r="Z230" i="1"/>
  <c r="Y231" i="1"/>
  <c r="Z231" i="1"/>
  <c r="Y232" i="1"/>
  <c r="Z232" i="1"/>
  <c r="Y233" i="1"/>
  <c r="Z233" i="1"/>
  <c r="Y234" i="1"/>
  <c r="Z234" i="1"/>
  <c r="Y235" i="1"/>
  <c r="Z235" i="1"/>
  <c r="Y236" i="1"/>
  <c r="Z236" i="1"/>
  <c r="Y237" i="1"/>
  <c r="Z237" i="1"/>
  <c r="Y238" i="1"/>
  <c r="Z238" i="1"/>
  <c r="Y239" i="1"/>
  <c r="Z239" i="1"/>
  <c r="Y240" i="1"/>
  <c r="Z240" i="1"/>
  <c r="Y241" i="1"/>
  <c r="Z241" i="1"/>
  <c r="Y242" i="1"/>
  <c r="Z242" i="1"/>
  <c r="Y243" i="1"/>
  <c r="Z243" i="1"/>
  <c r="Y244" i="1"/>
  <c r="Z244" i="1"/>
  <c r="Y245" i="1"/>
  <c r="Z245" i="1"/>
  <c r="Y246" i="1"/>
  <c r="Z246" i="1"/>
  <c r="Y247" i="1"/>
  <c r="Z247" i="1"/>
  <c r="Y248" i="1"/>
  <c r="Z248" i="1"/>
  <c r="Y249" i="1"/>
  <c r="Z249" i="1"/>
  <c r="Y250" i="1"/>
  <c r="Z250" i="1"/>
  <c r="Y251" i="1"/>
  <c r="Z251" i="1"/>
  <c r="Y252" i="1"/>
  <c r="Z252" i="1"/>
  <c r="Y253" i="1"/>
  <c r="Z253" i="1"/>
  <c r="Y254" i="1"/>
  <c r="Z254" i="1"/>
  <c r="Y255" i="1"/>
  <c r="Z255" i="1"/>
  <c r="Y256" i="1"/>
  <c r="Z256" i="1"/>
  <c r="Y257" i="1"/>
  <c r="Z257" i="1"/>
  <c r="Y258" i="1"/>
  <c r="Z258" i="1"/>
  <c r="Y259" i="1"/>
  <c r="Z259" i="1"/>
  <c r="Y260" i="1"/>
  <c r="Z260" i="1"/>
  <c r="Y261" i="1"/>
  <c r="Z261" i="1"/>
  <c r="Y262" i="1"/>
  <c r="Z262" i="1"/>
  <c r="Y263" i="1"/>
  <c r="Z263" i="1"/>
  <c r="Y264" i="1"/>
  <c r="Z264" i="1"/>
  <c r="Y265" i="1"/>
  <c r="Z265" i="1"/>
  <c r="Y266" i="1"/>
  <c r="Z266" i="1"/>
  <c r="Y267" i="1"/>
  <c r="Z267" i="1"/>
  <c r="Y268" i="1"/>
  <c r="Z268" i="1"/>
  <c r="Y269" i="1"/>
  <c r="Z269" i="1"/>
  <c r="Y270" i="1"/>
  <c r="Z270" i="1"/>
  <c r="Y271" i="1"/>
  <c r="Z271" i="1"/>
  <c r="Y272" i="1"/>
  <c r="Z272" i="1"/>
  <c r="Y273" i="1"/>
  <c r="Z273" i="1"/>
  <c r="Y274" i="1"/>
  <c r="Z274" i="1"/>
  <c r="Y275" i="1"/>
  <c r="Z275" i="1"/>
  <c r="Y276" i="1"/>
  <c r="Z276" i="1"/>
  <c r="Y277" i="1"/>
  <c r="Z277" i="1"/>
  <c r="Y278" i="1"/>
  <c r="Z278" i="1"/>
  <c r="Y279" i="1"/>
  <c r="Z279" i="1"/>
  <c r="Y280" i="1"/>
  <c r="Z280" i="1"/>
  <c r="Y281" i="1"/>
  <c r="Z281" i="1"/>
  <c r="Y282" i="1"/>
  <c r="Z282" i="1"/>
  <c r="Y283" i="1"/>
  <c r="Z283" i="1"/>
  <c r="Y284" i="1"/>
  <c r="Z284" i="1"/>
  <c r="Y285" i="1"/>
  <c r="Z285" i="1"/>
  <c r="Y286" i="1"/>
  <c r="Z286" i="1"/>
  <c r="Y287" i="1"/>
  <c r="Z287" i="1"/>
  <c r="Y288" i="1"/>
  <c r="Z288" i="1"/>
  <c r="Y289" i="1"/>
  <c r="Z289" i="1"/>
  <c r="Y290" i="1"/>
  <c r="Z290" i="1"/>
  <c r="Y291" i="1"/>
  <c r="Z291" i="1"/>
  <c r="Y292" i="1"/>
  <c r="Z292" i="1"/>
  <c r="Y293" i="1"/>
  <c r="Z293" i="1"/>
  <c r="Y294" i="1"/>
  <c r="Z294" i="1"/>
  <c r="Y295" i="1"/>
  <c r="Z295" i="1"/>
  <c r="Y296" i="1"/>
  <c r="Z296" i="1"/>
  <c r="Y297" i="1"/>
  <c r="Z297" i="1"/>
  <c r="Y298" i="1"/>
  <c r="Z298" i="1"/>
  <c r="Y299" i="1"/>
  <c r="Z299" i="1"/>
  <c r="Y300" i="1"/>
  <c r="Z300" i="1"/>
  <c r="Y301" i="1"/>
  <c r="Z301" i="1"/>
  <c r="Y302" i="1"/>
  <c r="Z302" i="1"/>
  <c r="Y303" i="1"/>
  <c r="Z303" i="1"/>
  <c r="Y304" i="1"/>
  <c r="Z304" i="1"/>
  <c r="Y305" i="1"/>
  <c r="Z305" i="1"/>
  <c r="Y306" i="1"/>
  <c r="Z306" i="1"/>
  <c r="Y307" i="1"/>
  <c r="Z307" i="1"/>
  <c r="Y308" i="1"/>
  <c r="Z308" i="1"/>
  <c r="Y309" i="1"/>
  <c r="Z309" i="1"/>
  <c r="Y310" i="1"/>
  <c r="Z310" i="1"/>
  <c r="Y311" i="1"/>
  <c r="Z311" i="1"/>
  <c r="S23" i="1"/>
  <c r="S24" i="1"/>
  <c r="T24" i="1"/>
  <c r="S25" i="1"/>
  <c r="T25" i="1"/>
  <c r="S26" i="1"/>
  <c r="T26" i="1"/>
  <c r="S27" i="1"/>
  <c r="T27" i="1"/>
  <c r="S28" i="1"/>
  <c r="T28" i="1"/>
  <c r="S29" i="1"/>
  <c r="T29" i="1"/>
  <c r="S30" i="1"/>
  <c r="T30" i="1"/>
  <c r="S31" i="1"/>
  <c r="T31" i="1"/>
  <c r="S32" i="1"/>
  <c r="T32" i="1"/>
  <c r="S33" i="1"/>
  <c r="T33" i="1"/>
  <c r="S34" i="1"/>
  <c r="T34" i="1"/>
  <c r="S35" i="1"/>
  <c r="T35" i="1"/>
  <c r="S36" i="1"/>
  <c r="T36" i="1"/>
  <c r="S37" i="1"/>
  <c r="T37" i="1"/>
  <c r="S38" i="1"/>
  <c r="T38" i="1"/>
  <c r="S39" i="1"/>
  <c r="T39" i="1"/>
  <c r="S40" i="1"/>
  <c r="T40" i="1"/>
  <c r="S41" i="1"/>
  <c r="T41" i="1"/>
  <c r="S42" i="1"/>
  <c r="T42" i="1"/>
  <c r="S43" i="1"/>
  <c r="T43" i="1"/>
  <c r="S44" i="1"/>
  <c r="T44" i="1"/>
  <c r="S45" i="1"/>
  <c r="T45" i="1"/>
  <c r="S46" i="1"/>
  <c r="T46" i="1"/>
  <c r="S47" i="1"/>
  <c r="T47" i="1"/>
  <c r="S48" i="1"/>
  <c r="T48" i="1"/>
  <c r="S49" i="1"/>
  <c r="T49" i="1"/>
  <c r="S50" i="1"/>
  <c r="T50" i="1"/>
  <c r="S51" i="1"/>
  <c r="T51" i="1"/>
  <c r="S52" i="1"/>
  <c r="T52" i="1"/>
  <c r="S53" i="1"/>
  <c r="T53" i="1"/>
  <c r="S54" i="1"/>
  <c r="T54" i="1"/>
  <c r="S55" i="1"/>
  <c r="T55" i="1"/>
  <c r="S56" i="1"/>
  <c r="T56" i="1"/>
  <c r="S57" i="1"/>
  <c r="T57" i="1"/>
  <c r="S58" i="1"/>
  <c r="T58" i="1"/>
  <c r="S59" i="1"/>
  <c r="T59" i="1"/>
  <c r="S60" i="1"/>
  <c r="T60" i="1"/>
  <c r="S61" i="1"/>
  <c r="T61" i="1"/>
  <c r="S62" i="1"/>
  <c r="T62" i="1"/>
  <c r="S63" i="1"/>
  <c r="T63" i="1"/>
  <c r="S64" i="1"/>
  <c r="T64" i="1"/>
  <c r="S65" i="1"/>
  <c r="T65" i="1"/>
  <c r="S66" i="1"/>
  <c r="T66" i="1"/>
  <c r="S67" i="1"/>
  <c r="T67" i="1"/>
  <c r="S68" i="1"/>
  <c r="T68" i="1"/>
  <c r="S69" i="1"/>
  <c r="T69" i="1"/>
  <c r="S70" i="1"/>
  <c r="T70" i="1"/>
  <c r="S71" i="1"/>
  <c r="T71" i="1"/>
  <c r="S72" i="1"/>
  <c r="T72" i="1"/>
  <c r="S73" i="1"/>
  <c r="T73" i="1"/>
  <c r="S74" i="1"/>
  <c r="T74" i="1"/>
  <c r="S75" i="1"/>
  <c r="T75" i="1"/>
  <c r="S76" i="1"/>
  <c r="T76" i="1"/>
  <c r="S77" i="1"/>
  <c r="T77" i="1"/>
  <c r="S78" i="1"/>
  <c r="T78" i="1"/>
  <c r="S79" i="1"/>
  <c r="T79" i="1"/>
  <c r="S80" i="1"/>
  <c r="T80" i="1"/>
  <c r="S81" i="1"/>
  <c r="T81" i="1"/>
  <c r="S82" i="1"/>
  <c r="T82" i="1"/>
  <c r="S83" i="1"/>
  <c r="T83" i="1"/>
  <c r="S84" i="1"/>
  <c r="T84" i="1"/>
  <c r="S85" i="1"/>
  <c r="T85" i="1"/>
  <c r="S86" i="1"/>
  <c r="T86" i="1"/>
  <c r="S87" i="1"/>
  <c r="T87" i="1"/>
  <c r="S88" i="1"/>
  <c r="T88" i="1"/>
  <c r="S89" i="1"/>
  <c r="T89" i="1"/>
  <c r="S90" i="1"/>
  <c r="T90" i="1"/>
  <c r="S91" i="1"/>
  <c r="T91" i="1"/>
  <c r="S92" i="1"/>
  <c r="T92" i="1"/>
  <c r="S93" i="1"/>
  <c r="T93" i="1"/>
  <c r="S95" i="1"/>
  <c r="T95" i="1"/>
  <c r="S96" i="1"/>
  <c r="T96" i="1"/>
  <c r="S97" i="1"/>
  <c r="T97" i="1"/>
  <c r="S98" i="1"/>
  <c r="T98" i="1"/>
  <c r="S99" i="1"/>
  <c r="T99" i="1"/>
  <c r="S100" i="1"/>
  <c r="T100" i="1"/>
  <c r="S101" i="1"/>
  <c r="T101" i="1"/>
  <c r="S103" i="1"/>
  <c r="T103" i="1"/>
  <c r="S104" i="1"/>
  <c r="T104" i="1"/>
  <c r="S105" i="1"/>
  <c r="T105" i="1"/>
  <c r="S106" i="1"/>
  <c r="T106" i="1"/>
  <c r="S107" i="1"/>
  <c r="T107" i="1"/>
  <c r="S108" i="1"/>
  <c r="T108" i="1"/>
  <c r="S109" i="1"/>
  <c r="T109" i="1"/>
  <c r="S110" i="1"/>
  <c r="T110" i="1"/>
  <c r="S111" i="1"/>
  <c r="T111" i="1"/>
  <c r="S112" i="1"/>
  <c r="T112" i="1"/>
  <c r="S113" i="1"/>
  <c r="T113" i="1"/>
  <c r="S115" i="1"/>
  <c r="S114" i="1" s="1"/>
  <c r="T115" i="1"/>
  <c r="S117" i="1"/>
  <c r="T117" i="1"/>
  <c r="S120" i="1"/>
  <c r="T120" i="1"/>
  <c r="S121" i="1"/>
  <c r="T121" i="1"/>
  <c r="S122" i="1"/>
  <c r="T122" i="1"/>
  <c r="S123" i="1"/>
  <c r="T123" i="1"/>
  <c r="S124" i="1"/>
  <c r="T124" i="1"/>
  <c r="S125" i="1"/>
  <c r="T125" i="1"/>
  <c r="S126" i="1"/>
  <c r="T126" i="1"/>
  <c r="S127" i="1"/>
  <c r="T127" i="1"/>
  <c r="S128" i="1"/>
  <c r="T128" i="1"/>
  <c r="S129" i="1"/>
  <c r="T129" i="1"/>
  <c r="S130" i="1"/>
  <c r="T130" i="1"/>
  <c r="S131" i="1"/>
  <c r="T131" i="1"/>
  <c r="S132" i="1"/>
  <c r="T132" i="1"/>
  <c r="S133" i="1"/>
  <c r="T133" i="1"/>
  <c r="S134" i="1"/>
  <c r="T134" i="1"/>
  <c r="S135" i="1"/>
  <c r="T135" i="1"/>
  <c r="S136" i="1"/>
  <c r="T136" i="1"/>
  <c r="S137" i="1"/>
  <c r="T137" i="1"/>
  <c r="S138" i="1"/>
  <c r="T138" i="1"/>
  <c r="S139" i="1"/>
  <c r="T139" i="1"/>
  <c r="S140" i="1"/>
  <c r="T140" i="1"/>
  <c r="S141" i="1"/>
  <c r="T141" i="1"/>
  <c r="S142" i="1"/>
  <c r="T142" i="1"/>
  <c r="S143" i="1"/>
  <c r="T143" i="1"/>
  <c r="S144" i="1"/>
  <c r="T144" i="1"/>
  <c r="S145" i="1"/>
  <c r="T145" i="1"/>
  <c r="S147" i="1"/>
  <c r="T147" i="1"/>
  <c r="S148" i="1"/>
  <c r="T148" i="1"/>
  <c r="S149" i="1"/>
  <c r="T149" i="1"/>
  <c r="S150" i="1"/>
  <c r="T150" i="1"/>
  <c r="S151" i="1"/>
  <c r="T151" i="1"/>
  <c r="S152" i="1"/>
  <c r="T152" i="1"/>
  <c r="S153" i="1"/>
  <c r="T153" i="1"/>
  <c r="S154" i="1"/>
  <c r="T154" i="1"/>
  <c r="S155" i="1"/>
  <c r="T155" i="1"/>
  <c r="S156" i="1"/>
  <c r="T156" i="1"/>
  <c r="S157" i="1"/>
  <c r="T157" i="1"/>
  <c r="S158" i="1"/>
  <c r="T158" i="1"/>
  <c r="S159" i="1"/>
  <c r="T159" i="1"/>
  <c r="S160" i="1"/>
  <c r="T160" i="1"/>
  <c r="S161" i="1"/>
  <c r="T161" i="1"/>
  <c r="S162" i="1"/>
  <c r="T162" i="1"/>
  <c r="S163" i="1"/>
  <c r="T163" i="1"/>
  <c r="S164" i="1"/>
  <c r="T164" i="1"/>
  <c r="S165" i="1"/>
  <c r="T165" i="1"/>
  <c r="S166" i="1"/>
  <c r="T166" i="1"/>
  <c r="S167" i="1"/>
  <c r="T167" i="1"/>
  <c r="S168" i="1"/>
  <c r="T168" i="1"/>
  <c r="S169" i="1"/>
  <c r="T169" i="1"/>
  <c r="S170" i="1"/>
  <c r="T170" i="1"/>
  <c r="S171" i="1"/>
  <c r="T171" i="1"/>
  <c r="S172" i="1"/>
  <c r="T172" i="1"/>
  <c r="S173" i="1"/>
  <c r="T173" i="1"/>
  <c r="S174" i="1"/>
  <c r="T174" i="1"/>
  <c r="S175" i="1"/>
  <c r="T175" i="1"/>
  <c r="S176" i="1"/>
  <c r="T176" i="1"/>
  <c r="S177" i="1"/>
  <c r="T177" i="1"/>
  <c r="S178" i="1"/>
  <c r="T178" i="1"/>
  <c r="S179" i="1"/>
  <c r="T179" i="1"/>
  <c r="S180" i="1"/>
  <c r="T180" i="1"/>
  <c r="S181" i="1"/>
  <c r="T181" i="1"/>
  <c r="S182" i="1"/>
  <c r="T182" i="1"/>
  <c r="S183" i="1"/>
  <c r="T183" i="1"/>
  <c r="S184" i="1"/>
  <c r="T184" i="1"/>
  <c r="S185" i="1"/>
  <c r="T185" i="1"/>
  <c r="S186" i="1"/>
  <c r="T186" i="1"/>
  <c r="S187" i="1"/>
  <c r="T187" i="1"/>
  <c r="S188" i="1"/>
  <c r="T188" i="1"/>
  <c r="S189" i="1"/>
  <c r="T189" i="1"/>
  <c r="S190" i="1"/>
  <c r="T190" i="1"/>
  <c r="S191" i="1"/>
  <c r="T191" i="1"/>
  <c r="S192" i="1"/>
  <c r="T192" i="1"/>
  <c r="S193" i="1"/>
  <c r="T193" i="1"/>
  <c r="S194" i="1"/>
  <c r="T194" i="1"/>
  <c r="S195" i="1"/>
  <c r="T195" i="1"/>
  <c r="S196" i="1"/>
  <c r="T196" i="1"/>
  <c r="S197" i="1"/>
  <c r="T197" i="1"/>
  <c r="S198" i="1"/>
  <c r="T198" i="1"/>
  <c r="S199" i="1"/>
  <c r="T199" i="1"/>
  <c r="S200" i="1"/>
  <c r="T200" i="1"/>
  <c r="S201" i="1"/>
  <c r="T201" i="1"/>
  <c r="S202" i="1"/>
  <c r="T202" i="1"/>
  <c r="S203" i="1"/>
  <c r="T203" i="1"/>
  <c r="S204" i="1"/>
  <c r="T204" i="1"/>
  <c r="S205" i="1"/>
  <c r="T205" i="1"/>
  <c r="S206" i="1"/>
  <c r="T206" i="1"/>
  <c r="S207" i="1"/>
  <c r="T207" i="1"/>
  <c r="S208" i="1"/>
  <c r="T208" i="1"/>
  <c r="S209" i="1"/>
  <c r="T209" i="1"/>
  <c r="S210" i="1"/>
  <c r="T210" i="1"/>
  <c r="S211" i="1"/>
  <c r="T211" i="1"/>
  <c r="S212" i="1"/>
  <c r="T212" i="1"/>
  <c r="S213" i="1"/>
  <c r="T213" i="1"/>
  <c r="S214" i="1"/>
  <c r="T214" i="1"/>
  <c r="S215" i="1"/>
  <c r="T215" i="1"/>
  <c r="S216" i="1"/>
  <c r="T216" i="1"/>
  <c r="S217" i="1"/>
  <c r="T217" i="1"/>
  <c r="S218" i="1"/>
  <c r="T218" i="1"/>
  <c r="S219" i="1"/>
  <c r="T219" i="1"/>
  <c r="S220" i="1"/>
  <c r="T220" i="1"/>
  <c r="S221" i="1"/>
  <c r="T221" i="1"/>
  <c r="S222" i="1"/>
  <c r="T222" i="1"/>
  <c r="S223" i="1"/>
  <c r="T223" i="1"/>
  <c r="S224" i="1"/>
  <c r="T224" i="1"/>
  <c r="S225" i="1"/>
  <c r="T225" i="1"/>
  <c r="S226" i="1"/>
  <c r="T226" i="1"/>
  <c r="S227" i="1"/>
  <c r="T227" i="1"/>
  <c r="S228" i="1"/>
  <c r="T228" i="1"/>
  <c r="S229" i="1"/>
  <c r="T229" i="1"/>
  <c r="S230" i="1"/>
  <c r="T230" i="1"/>
  <c r="S231" i="1"/>
  <c r="T231" i="1"/>
  <c r="S232" i="1"/>
  <c r="T232" i="1"/>
  <c r="S233" i="1"/>
  <c r="T233" i="1"/>
  <c r="S234" i="1"/>
  <c r="T234" i="1"/>
  <c r="S235" i="1"/>
  <c r="T235" i="1"/>
  <c r="S236" i="1"/>
  <c r="T236" i="1"/>
  <c r="S237" i="1"/>
  <c r="T237" i="1"/>
  <c r="S238" i="1"/>
  <c r="T238" i="1"/>
  <c r="S239" i="1"/>
  <c r="T239" i="1"/>
  <c r="S240" i="1"/>
  <c r="T240" i="1"/>
  <c r="S241" i="1"/>
  <c r="T241" i="1"/>
  <c r="S242" i="1"/>
  <c r="T242" i="1"/>
  <c r="S243" i="1"/>
  <c r="T243" i="1"/>
  <c r="S244" i="1"/>
  <c r="T244" i="1"/>
  <c r="S245" i="1"/>
  <c r="T245" i="1"/>
  <c r="S246" i="1"/>
  <c r="T246" i="1"/>
  <c r="S247" i="1"/>
  <c r="T247" i="1"/>
  <c r="S248" i="1"/>
  <c r="T248" i="1"/>
  <c r="S249" i="1"/>
  <c r="T249" i="1"/>
  <c r="S250" i="1"/>
  <c r="T250" i="1"/>
  <c r="S251" i="1"/>
  <c r="T251" i="1"/>
  <c r="S252" i="1"/>
  <c r="T252" i="1"/>
  <c r="S253" i="1"/>
  <c r="T253" i="1"/>
  <c r="S254" i="1"/>
  <c r="T254" i="1"/>
  <c r="S255" i="1"/>
  <c r="T255" i="1"/>
  <c r="S256" i="1"/>
  <c r="T256" i="1"/>
  <c r="S257" i="1"/>
  <c r="T257" i="1"/>
  <c r="S258" i="1"/>
  <c r="T258" i="1"/>
  <c r="S259" i="1"/>
  <c r="T259" i="1"/>
  <c r="S260" i="1"/>
  <c r="T260" i="1"/>
  <c r="S261" i="1"/>
  <c r="T261" i="1"/>
  <c r="S262" i="1"/>
  <c r="T262" i="1"/>
  <c r="S263" i="1"/>
  <c r="T263" i="1"/>
  <c r="S264" i="1"/>
  <c r="T264" i="1"/>
  <c r="S265" i="1"/>
  <c r="T265" i="1"/>
  <c r="S266" i="1"/>
  <c r="T266" i="1"/>
  <c r="S267" i="1"/>
  <c r="T267" i="1"/>
  <c r="S268" i="1"/>
  <c r="T268" i="1"/>
  <c r="S269" i="1"/>
  <c r="T269" i="1"/>
  <c r="S270" i="1"/>
  <c r="T270" i="1"/>
  <c r="S271" i="1"/>
  <c r="T271" i="1"/>
  <c r="S272" i="1"/>
  <c r="T272" i="1"/>
  <c r="S273" i="1"/>
  <c r="T273" i="1"/>
  <c r="S274" i="1"/>
  <c r="T274" i="1"/>
  <c r="S275" i="1"/>
  <c r="T275" i="1"/>
  <c r="S276" i="1"/>
  <c r="T276" i="1"/>
  <c r="S277" i="1"/>
  <c r="T277" i="1"/>
  <c r="S278" i="1"/>
  <c r="T278" i="1"/>
  <c r="S279" i="1"/>
  <c r="T279" i="1"/>
  <c r="S280" i="1"/>
  <c r="T280" i="1"/>
  <c r="S281" i="1"/>
  <c r="T281" i="1"/>
  <c r="S282" i="1"/>
  <c r="T282" i="1"/>
  <c r="S283" i="1"/>
  <c r="T283" i="1"/>
  <c r="S284" i="1"/>
  <c r="T284" i="1"/>
  <c r="S285" i="1"/>
  <c r="T285" i="1"/>
  <c r="S286" i="1"/>
  <c r="T286" i="1"/>
  <c r="S287" i="1"/>
  <c r="T287" i="1"/>
  <c r="S288" i="1"/>
  <c r="T288" i="1"/>
  <c r="S289" i="1"/>
  <c r="T289" i="1"/>
  <c r="S290" i="1"/>
  <c r="T290" i="1"/>
  <c r="S291" i="1"/>
  <c r="T291" i="1"/>
  <c r="S292" i="1"/>
  <c r="T292" i="1"/>
  <c r="S293" i="1"/>
  <c r="T293" i="1"/>
  <c r="S294" i="1"/>
  <c r="T294" i="1"/>
  <c r="S295" i="1"/>
  <c r="T295" i="1"/>
  <c r="S296" i="1"/>
  <c r="T296" i="1"/>
  <c r="S297" i="1"/>
  <c r="T297" i="1"/>
  <c r="S298" i="1"/>
  <c r="T298" i="1"/>
  <c r="S299" i="1"/>
  <c r="T299" i="1"/>
  <c r="S300" i="1"/>
  <c r="T300" i="1"/>
  <c r="S301" i="1"/>
  <c r="T301" i="1"/>
  <c r="S302" i="1"/>
  <c r="T302" i="1"/>
  <c r="S303" i="1"/>
  <c r="T303" i="1"/>
  <c r="S304" i="1"/>
  <c r="T304" i="1"/>
  <c r="S305" i="1"/>
  <c r="T305" i="1"/>
  <c r="S306" i="1"/>
  <c r="T306" i="1"/>
  <c r="S307" i="1"/>
  <c r="T307" i="1"/>
  <c r="S308" i="1"/>
  <c r="T308" i="1"/>
  <c r="S309" i="1"/>
  <c r="T309" i="1"/>
  <c r="S310" i="1"/>
  <c r="T310" i="1"/>
  <c r="S311" i="1"/>
  <c r="T311" i="1"/>
  <c r="H118" i="1" l="1"/>
  <c r="T116" i="1"/>
  <c r="Z102" i="1"/>
  <c r="T102" i="1"/>
  <c r="Z116" i="1"/>
  <c r="T119" i="1"/>
  <c r="Z146" i="1"/>
  <c r="K118" i="1"/>
  <c r="T22" i="1"/>
  <c r="S102" i="1"/>
  <c r="Y116" i="1"/>
  <c r="Y22" i="1"/>
  <c r="S116" i="1"/>
  <c r="S22" i="1"/>
  <c r="Y146" i="1"/>
  <c r="K21" i="1"/>
  <c r="K20" i="1" s="1"/>
  <c r="S119" i="1"/>
  <c r="Y119" i="1"/>
  <c r="Y94" i="1"/>
  <c r="S146" i="1"/>
  <c r="S94" i="1"/>
  <c r="Y102" i="1"/>
  <c r="Z114" i="1"/>
  <c r="P118" i="1"/>
  <c r="M118" i="1"/>
  <c r="T118" i="1" s="1"/>
  <c r="T146" i="1"/>
  <c r="Z119" i="1"/>
  <c r="P21" i="1"/>
  <c r="T114" i="1"/>
  <c r="T94" i="1"/>
  <c r="Z94" i="1"/>
  <c r="M21" i="1"/>
  <c r="F21" i="1"/>
  <c r="F20" i="1" s="1"/>
  <c r="H21" i="1"/>
  <c r="D118" i="1"/>
  <c r="D21" i="1"/>
  <c r="Z22" i="1"/>
  <c r="G23" i="1"/>
  <c r="G24" i="1"/>
  <c r="R24" i="1" s="1"/>
  <c r="G25" i="1"/>
  <c r="R25" i="1" s="1"/>
  <c r="G26" i="1"/>
  <c r="R26" i="1" s="1"/>
  <c r="G27" i="1"/>
  <c r="R27" i="1" s="1"/>
  <c r="G28" i="1"/>
  <c r="R28" i="1" s="1"/>
  <c r="G29" i="1"/>
  <c r="R29" i="1" s="1"/>
  <c r="G30" i="1"/>
  <c r="R30" i="1" s="1"/>
  <c r="G31" i="1"/>
  <c r="R31" i="1" s="1"/>
  <c r="G32" i="1"/>
  <c r="R32" i="1" s="1"/>
  <c r="G33" i="1"/>
  <c r="R33" i="1" s="1"/>
  <c r="G34" i="1"/>
  <c r="R34" i="1" s="1"/>
  <c r="G35" i="1"/>
  <c r="R35" i="1" s="1"/>
  <c r="G36" i="1"/>
  <c r="R36" i="1" s="1"/>
  <c r="G37" i="1"/>
  <c r="R37" i="1" s="1"/>
  <c r="G38" i="1"/>
  <c r="R38" i="1" s="1"/>
  <c r="G39" i="1"/>
  <c r="R39" i="1" s="1"/>
  <c r="G40" i="1"/>
  <c r="R40" i="1" s="1"/>
  <c r="G41" i="1"/>
  <c r="R41" i="1" s="1"/>
  <c r="G42" i="1"/>
  <c r="R42" i="1" s="1"/>
  <c r="G43" i="1"/>
  <c r="R43" i="1" s="1"/>
  <c r="G44" i="1"/>
  <c r="R44" i="1" s="1"/>
  <c r="G45" i="1"/>
  <c r="R45" i="1" s="1"/>
  <c r="G46" i="1"/>
  <c r="R46" i="1" s="1"/>
  <c r="G47" i="1"/>
  <c r="R47" i="1" s="1"/>
  <c r="G48" i="1"/>
  <c r="R48" i="1" s="1"/>
  <c r="G49" i="1"/>
  <c r="R49" i="1" s="1"/>
  <c r="G50" i="1"/>
  <c r="R50" i="1" s="1"/>
  <c r="G51" i="1"/>
  <c r="R51" i="1" s="1"/>
  <c r="G52" i="1"/>
  <c r="R52" i="1" s="1"/>
  <c r="G53" i="1"/>
  <c r="R53" i="1" s="1"/>
  <c r="G54" i="1"/>
  <c r="R54" i="1" s="1"/>
  <c r="G55" i="1"/>
  <c r="R55" i="1" s="1"/>
  <c r="G56" i="1"/>
  <c r="R56" i="1" s="1"/>
  <c r="G57" i="1"/>
  <c r="R57" i="1" s="1"/>
  <c r="G58" i="1"/>
  <c r="R58" i="1" s="1"/>
  <c r="G59" i="1"/>
  <c r="R59" i="1" s="1"/>
  <c r="G60" i="1"/>
  <c r="R60" i="1" s="1"/>
  <c r="G61" i="1"/>
  <c r="R61" i="1" s="1"/>
  <c r="G62" i="1"/>
  <c r="R62" i="1" s="1"/>
  <c r="G63" i="1"/>
  <c r="R63" i="1" s="1"/>
  <c r="G64" i="1"/>
  <c r="R64" i="1" s="1"/>
  <c r="G65" i="1"/>
  <c r="R65" i="1" s="1"/>
  <c r="G66" i="1"/>
  <c r="R66" i="1" s="1"/>
  <c r="G67" i="1"/>
  <c r="R67" i="1" s="1"/>
  <c r="G68" i="1"/>
  <c r="R68" i="1" s="1"/>
  <c r="G69" i="1"/>
  <c r="R69" i="1" s="1"/>
  <c r="G70" i="1"/>
  <c r="R70" i="1" s="1"/>
  <c r="G71" i="1"/>
  <c r="R71" i="1" s="1"/>
  <c r="G72" i="1"/>
  <c r="R72" i="1" s="1"/>
  <c r="G73" i="1"/>
  <c r="R73" i="1" s="1"/>
  <c r="G74" i="1"/>
  <c r="R74" i="1" s="1"/>
  <c r="G75" i="1"/>
  <c r="R75" i="1" s="1"/>
  <c r="G76" i="1"/>
  <c r="R76" i="1" s="1"/>
  <c r="G77" i="1"/>
  <c r="R77" i="1" s="1"/>
  <c r="G78" i="1"/>
  <c r="R78" i="1" s="1"/>
  <c r="G79" i="1"/>
  <c r="R79" i="1" s="1"/>
  <c r="G80" i="1"/>
  <c r="R80" i="1" s="1"/>
  <c r="G81" i="1"/>
  <c r="R81" i="1" s="1"/>
  <c r="G82" i="1"/>
  <c r="R82" i="1" s="1"/>
  <c r="G83" i="1"/>
  <c r="R83" i="1" s="1"/>
  <c r="G84" i="1"/>
  <c r="R84" i="1" s="1"/>
  <c r="G85" i="1"/>
  <c r="R85" i="1" s="1"/>
  <c r="G86" i="1"/>
  <c r="R86" i="1" s="1"/>
  <c r="G87" i="1"/>
  <c r="R87" i="1" s="1"/>
  <c r="G88" i="1"/>
  <c r="R88" i="1" s="1"/>
  <c r="G89" i="1"/>
  <c r="R89" i="1" s="1"/>
  <c r="G90" i="1"/>
  <c r="R90" i="1" s="1"/>
  <c r="G91" i="1"/>
  <c r="R91" i="1" s="1"/>
  <c r="G92" i="1"/>
  <c r="R92" i="1" s="1"/>
  <c r="G93" i="1"/>
  <c r="R93" i="1" s="1"/>
  <c r="G95" i="1"/>
  <c r="G96" i="1"/>
  <c r="R96" i="1" s="1"/>
  <c r="G97" i="1"/>
  <c r="R97" i="1" s="1"/>
  <c r="G98" i="1"/>
  <c r="R98" i="1" s="1"/>
  <c r="G99" i="1"/>
  <c r="R99" i="1" s="1"/>
  <c r="G100" i="1"/>
  <c r="R100" i="1" s="1"/>
  <c r="G101" i="1"/>
  <c r="R101" i="1" s="1"/>
  <c r="G103" i="1"/>
  <c r="R103" i="1" s="1"/>
  <c r="G104" i="1"/>
  <c r="R104" i="1" s="1"/>
  <c r="G105" i="1"/>
  <c r="R105" i="1" s="1"/>
  <c r="G106" i="1"/>
  <c r="R106" i="1" s="1"/>
  <c r="G107" i="1"/>
  <c r="R107" i="1" s="1"/>
  <c r="G108" i="1"/>
  <c r="R108" i="1" s="1"/>
  <c r="G109" i="1"/>
  <c r="R109" i="1" s="1"/>
  <c r="G110" i="1"/>
  <c r="R110" i="1" s="1"/>
  <c r="G111" i="1"/>
  <c r="R111" i="1" s="1"/>
  <c r="G112" i="1"/>
  <c r="R112" i="1" s="1"/>
  <c r="G113" i="1"/>
  <c r="R113" i="1" s="1"/>
  <c r="G115" i="1"/>
  <c r="G117" i="1"/>
  <c r="R117" i="1" s="1"/>
  <c r="G120" i="1"/>
  <c r="R120" i="1" s="1"/>
  <c r="G121" i="1"/>
  <c r="R121" i="1" s="1"/>
  <c r="G122" i="1"/>
  <c r="R122" i="1" s="1"/>
  <c r="G123" i="1"/>
  <c r="R123" i="1" s="1"/>
  <c r="G124" i="1"/>
  <c r="R124" i="1" s="1"/>
  <c r="G125" i="1"/>
  <c r="R125" i="1" s="1"/>
  <c r="G126" i="1"/>
  <c r="R126" i="1" s="1"/>
  <c r="G127" i="1"/>
  <c r="R127" i="1" s="1"/>
  <c r="G128" i="1"/>
  <c r="R128" i="1" s="1"/>
  <c r="G129" i="1"/>
  <c r="R129" i="1" s="1"/>
  <c r="G130" i="1"/>
  <c r="R130" i="1" s="1"/>
  <c r="G131" i="1"/>
  <c r="R131" i="1" s="1"/>
  <c r="G132" i="1"/>
  <c r="R132" i="1" s="1"/>
  <c r="G133" i="1"/>
  <c r="R133" i="1" s="1"/>
  <c r="G134" i="1"/>
  <c r="R134" i="1" s="1"/>
  <c r="G135" i="1"/>
  <c r="R135" i="1" s="1"/>
  <c r="G136" i="1"/>
  <c r="R136" i="1" s="1"/>
  <c r="G137" i="1"/>
  <c r="R137" i="1" s="1"/>
  <c r="G138" i="1"/>
  <c r="R138" i="1" s="1"/>
  <c r="G139" i="1"/>
  <c r="R139" i="1" s="1"/>
  <c r="G140" i="1"/>
  <c r="R140" i="1" s="1"/>
  <c r="G141" i="1"/>
  <c r="R141" i="1" s="1"/>
  <c r="G142" i="1"/>
  <c r="R142" i="1" s="1"/>
  <c r="G143" i="1"/>
  <c r="R143" i="1" s="1"/>
  <c r="G144" i="1"/>
  <c r="R144" i="1" s="1"/>
  <c r="G145" i="1"/>
  <c r="R145" i="1" s="1"/>
  <c r="G147" i="1"/>
  <c r="R147" i="1" s="1"/>
  <c r="G148" i="1"/>
  <c r="R148" i="1" s="1"/>
  <c r="G149" i="1"/>
  <c r="R149" i="1" s="1"/>
  <c r="G150" i="1"/>
  <c r="R150" i="1" s="1"/>
  <c r="G151" i="1"/>
  <c r="R151" i="1" s="1"/>
  <c r="G152" i="1"/>
  <c r="R152" i="1" s="1"/>
  <c r="G153" i="1"/>
  <c r="R153" i="1" s="1"/>
  <c r="G154" i="1"/>
  <c r="R154" i="1" s="1"/>
  <c r="G155" i="1"/>
  <c r="R155" i="1" s="1"/>
  <c r="G156" i="1"/>
  <c r="R156" i="1" s="1"/>
  <c r="G157" i="1"/>
  <c r="R157" i="1" s="1"/>
  <c r="G158" i="1"/>
  <c r="R158" i="1" s="1"/>
  <c r="G159" i="1"/>
  <c r="R159" i="1" s="1"/>
  <c r="G160" i="1"/>
  <c r="R160" i="1" s="1"/>
  <c r="G161" i="1"/>
  <c r="R161" i="1" s="1"/>
  <c r="G162" i="1"/>
  <c r="R162" i="1" s="1"/>
  <c r="G163" i="1"/>
  <c r="R163" i="1" s="1"/>
  <c r="G164" i="1"/>
  <c r="R164" i="1" s="1"/>
  <c r="G165" i="1"/>
  <c r="R165" i="1" s="1"/>
  <c r="G166" i="1"/>
  <c r="R166" i="1" s="1"/>
  <c r="G167" i="1"/>
  <c r="R167" i="1" s="1"/>
  <c r="G168" i="1"/>
  <c r="R168" i="1" s="1"/>
  <c r="G169" i="1"/>
  <c r="R169" i="1" s="1"/>
  <c r="G170" i="1"/>
  <c r="R170" i="1" s="1"/>
  <c r="G171" i="1"/>
  <c r="R171" i="1" s="1"/>
  <c r="G172" i="1"/>
  <c r="R172" i="1" s="1"/>
  <c r="G173" i="1"/>
  <c r="R173" i="1" s="1"/>
  <c r="G174" i="1"/>
  <c r="R174" i="1" s="1"/>
  <c r="G175" i="1"/>
  <c r="R175" i="1" s="1"/>
  <c r="G176" i="1"/>
  <c r="R176" i="1" s="1"/>
  <c r="G177" i="1"/>
  <c r="R177" i="1" s="1"/>
  <c r="G178" i="1"/>
  <c r="R178" i="1" s="1"/>
  <c r="G179" i="1"/>
  <c r="R179" i="1" s="1"/>
  <c r="G180" i="1"/>
  <c r="R180" i="1" s="1"/>
  <c r="G181" i="1"/>
  <c r="R181" i="1" s="1"/>
  <c r="G182" i="1"/>
  <c r="R182" i="1" s="1"/>
  <c r="G183" i="1"/>
  <c r="R183" i="1" s="1"/>
  <c r="G184" i="1"/>
  <c r="R184" i="1" s="1"/>
  <c r="G185" i="1"/>
  <c r="R185" i="1" s="1"/>
  <c r="G186" i="1"/>
  <c r="R186" i="1" s="1"/>
  <c r="G187" i="1"/>
  <c r="R187" i="1" s="1"/>
  <c r="G188" i="1"/>
  <c r="R188" i="1" s="1"/>
  <c r="G189" i="1"/>
  <c r="R189" i="1" s="1"/>
  <c r="G190" i="1"/>
  <c r="R190" i="1" s="1"/>
  <c r="G191" i="1"/>
  <c r="R191" i="1" s="1"/>
  <c r="G192" i="1"/>
  <c r="R192" i="1" s="1"/>
  <c r="G193" i="1"/>
  <c r="R193" i="1" s="1"/>
  <c r="G194" i="1"/>
  <c r="R194" i="1" s="1"/>
  <c r="G195" i="1"/>
  <c r="R195" i="1" s="1"/>
  <c r="G196" i="1"/>
  <c r="R196" i="1" s="1"/>
  <c r="G197" i="1"/>
  <c r="R197" i="1" s="1"/>
  <c r="G198" i="1"/>
  <c r="R198" i="1" s="1"/>
  <c r="G199" i="1"/>
  <c r="R199" i="1" s="1"/>
  <c r="G200" i="1"/>
  <c r="R200" i="1" s="1"/>
  <c r="G201" i="1"/>
  <c r="R201" i="1" s="1"/>
  <c r="G202" i="1"/>
  <c r="R202" i="1" s="1"/>
  <c r="G203" i="1"/>
  <c r="R203" i="1" s="1"/>
  <c r="G204" i="1"/>
  <c r="R204" i="1" s="1"/>
  <c r="G205" i="1"/>
  <c r="R205" i="1" s="1"/>
  <c r="G206" i="1"/>
  <c r="R206" i="1" s="1"/>
  <c r="G207" i="1"/>
  <c r="R207" i="1" s="1"/>
  <c r="G208" i="1"/>
  <c r="R208" i="1" s="1"/>
  <c r="G209" i="1"/>
  <c r="R209" i="1" s="1"/>
  <c r="G210" i="1"/>
  <c r="R210" i="1" s="1"/>
  <c r="G211" i="1"/>
  <c r="R211" i="1" s="1"/>
  <c r="G212" i="1"/>
  <c r="R212" i="1" s="1"/>
  <c r="G213" i="1"/>
  <c r="R213" i="1" s="1"/>
  <c r="G214" i="1"/>
  <c r="R214" i="1" s="1"/>
  <c r="G215" i="1"/>
  <c r="R215" i="1" s="1"/>
  <c r="G216" i="1"/>
  <c r="R216" i="1" s="1"/>
  <c r="G217" i="1"/>
  <c r="R217" i="1" s="1"/>
  <c r="G218" i="1"/>
  <c r="R218" i="1" s="1"/>
  <c r="G219" i="1"/>
  <c r="R219" i="1" s="1"/>
  <c r="G220" i="1"/>
  <c r="R220" i="1" s="1"/>
  <c r="G221" i="1"/>
  <c r="R221" i="1" s="1"/>
  <c r="G222" i="1"/>
  <c r="R222" i="1" s="1"/>
  <c r="G223" i="1"/>
  <c r="R223" i="1" s="1"/>
  <c r="G224" i="1"/>
  <c r="R224" i="1" s="1"/>
  <c r="G225" i="1"/>
  <c r="R225" i="1" s="1"/>
  <c r="G226" i="1"/>
  <c r="R226" i="1" s="1"/>
  <c r="G227" i="1"/>
  <c r="R227" i="1" s="1"/>
  <c r="G228" i="1"/>
  <c r="R228" i="1" s="1"/>
  <c r="G229" i="1"/>
  <c r="R229" i="1" s="1"/>
  <c r="G230" i="1"/>
  <c r="R230" i="1" s="1"/>
  <c r="G231" i="1"/>
  <c r="R231" i="1" s="1"/>
  <c r="G232" i="1"/>
  <c r="R232" i="1" s="1"/>
  <c r="G233" i="1"/>
  <c r="R233" i="1" s="1"/>
  <c r="G234" i="1"/>
  <c r="R234" i="1" s="1"/>
  <c r="G235" i="1"/>
  <c r="R235" i="1" s="1"/>
  <c r="G236" i="1"/>
  <c r="R236" i="1" s="1"/>
  <c r="G237" i="1"/>
  <c r="R237" i="1" s="1"/>
  <c r="G238" i="1"/>
  <c r="R238" i="1" s="1"/>
  <c r="G239" i="1"/>
  <c r="R239" i="1" s="1"/>
  <c r="G240" i="1"/>
  <c r="R240" i="1" s="1"/>
  <c r="G241" i="1"/>
  <c r="R241" i="1" s="1"/>
  <c r="G242" i="1"/>
  <c r="R242" i="1" s="1"/>
  <c r="G243" i="1"/>
  <c r="R243" i="1" s="1"/>
  <c r="G244" i="1"/>
  <c r="R244" i="1" s="1"/>
  <c r="G245" i="1"/>
  <c r="R245" i="1" s="1"/>
  <c r="G246" i="1"/>
  <c r="R246" i="1" s="1"/>
  <c r="G247" i="1"/>
  <c r="R247" i="1" s="1"/>
  <c r="G248" i="1"/>
  <c r="R248" i="1" s="1"/>
  <c r="G249" i="1"/>
  <c r="R249" i="1" s="1"/>
  <c r="G250" i="1"/>
  <c r="R250" i="1" s="1"/>
  <c r="G251" i="1"/>
  <c r="R251" i="1" s="1"/>
  <c r="G252" i="1"/>
  <c r="R252" i="1" s="1"/>
  <c r="G253" i="1"/>
  <c r="R253" i="1" s="1"/>
  <c r="G254" i="1"/>
  <c r="R254" i="1" s="1"/>
  <c r="G255" i="1"/>
  <c r="R255" i="1" s="1"/>
  <c r="G256" i="1"/>
  <c r="R256" i="1" s="1"/>
  <c r="G257" i="1"/>
  <c r="R257" i="1" s="1"/>
  <c r="G258" i="1"/>
  <c r="R258" i="1" s="1"/>
  <c r="G259" i="1"/>
  <c r="R259" i="1" s="1"/>
  <c r="G260" i="1"/>
  <c r="R260" i="1" s="1"/>
  <c r="G261" i="1"/>
  <c r="R261" i="1" s="1"/>
  <c r="G262" i="1"/>
  <c r="R262" i="1" s="1"/>
  <c r="G263" i="1"/>
  <c r="R263" i="1" s="1"/>
  <c r="G264" i="1"/>
  <c r="R264" i="1" s="1"/>
  <c r="G265" i="1"/>
  <c r="R265" i="1" s="1"/>
  <c r="G266" i="1"/>
  <c r="R266" i="1" s="1"/>
  <c r="G267" i="1"/>
  <c r="R267" i="1" s="1"/>
  <c r="G268" i="1"/>
  <c r="R268" i="1" s="1"/>
  <c r="G269" i="1"/>
  <c r="R269" i="1" s="1"/>
  <c r="G270" i="1"/>
  <c r="R270" i="1" s="1"/>
  <c r="G271" i="1"/>
  <c r="R271" i="1" s="1"/>
  <c r="G272" i="1"/>
  <c r="R272" i="1" s="1"/>
  <c r="G273" i="1"/>
  <c r="R273" i="1" s="1"/>
  <c r="G274" i="1"/>
  <c r="R274" i="1" s="1"/>
  <c r="G275" i="1"/>
  <c r="R275" i="1" s="1"/>
  <c r="G276" i="1"/>
  <c r="R276" i="1" s="1"/>
  <c r="G277" i="1"/>
  <c r="R277" i="1" s="1"/>
  <c r="G278" i="1"/>
  <c r="R278" i="1" s="1"/>
  <c r="G279" i="1"/>
  <c r="R279" i="1" s="1"/>
  <c r="G280" i="1"/>
  <c r="R280" i="1" s="1"/>
  <c r="G281" i="1"/>
  <c r="R281" i="1" s="1"/>
  <c r="G282" i="1"/>
  <c r="R282" i="1" s="1"/>
  <c r="G283" i="1"/>
  <c r="R283" i="1" s="1"/>
  <c r="G284" i="1"/>
  <c r="R284" i="1" s="1"/>
  <c r="G285" i="1"/>
  <c r="R285" i="1" s="1"/>
  <c r="G286" i="1"/>
  <c r="R286" i="1" s="1"/>
  <c r="G287" i="1"/>
  <c r="R287" i="1" s="1"/>
  <c r="G288" i="1"/>
  <c r="R288" i="1" s="1"/>
  <c r="G289" i="1"/>
  <c r="R289" i="1" s="1"/>
  <c r="G290" i="1"/>
  <c r="R290" i="1" s="1"/>
  <c r="G291" i="1"/>
  <c r="R291" i="1" s="1"/>
  <c r="G292" i="1"/>
  <c r="R292" i="1" s="1"/>
  <c r="G293" i="1"/>
  <c r="R293" i="1" s="1"/>
  <c r="G294" i="1"/>
  <c r="R294" i="1" s="1"/>
  <c r="G295" i="1"/>
  <c r="R295" i="1" s="1"/>
  <c r="G296" i="1"/>
  <c r="R296" i="1" s="1"/>
  <c r="G297" i="1"/>
  <c r="R297" i="1" s="1"/>
  <c r="G298" i="1"/>
  <c r="R298" i="1" s="1"/>
  <c r="G299" i="1"/>
  <c r="R299" i="1" s="1"/>
  <c r="G300" i="1"/>
  <c r="R300" i="1" s="1"/>
  <c r="G301" i="1"/>
  <c r="R301" i="1" s="1"/>
  <c r="G302" i="1"/>
  <c r="R302" i="1" s="1"/>
  <c r="G303" i="1"/>
  <c r="R303" i="1" s="1"/>
  <c r="G304" i="1"/>
  <c r="R304" i="1" s="1"/>
  <c r="G305" i="1"/>
  <c r="R305" i="1" s="1"/>
  <c r="G306" i="1"/>
  <c r="R306" i="1" s="1"/>
  <c r="G307" i="1"/>
  <c r="R307" i="1" s="1"/>
  <c r="G308" i="1"/>
  <c r="R308" i="1" s="1"/>
  <c r="G309" i="1"/>
  <c r="R309" i="1" s="1"/>
  <c r="G310" i="1"/>
  <c r="R310" i="1" s="1"/>
  <c r="G311" i="1"/>
  <c r="R311" i="1" s="1"/>
  <c r="Z118" i="1" l="1"/>
  <c r="Y118" i="1"/>
  <c r="S118" i="1"/>
  <c r="P20" i="1"/>
  <c r="S21" i="1"/>
  <c r="Y21" i="1"/>
  <c r="R115" i="1"/>
  <c r="R114" i="1" s="1"/>
  <c r="G114" i="1"/>
  <c r="D20" i="1"/>
  <c r="R146" i="1"/>
  <c r="G146" i="1"/>
  <c r="R119" i="1"/>
  <c r="G119" i="1"/>
  <c r="R95" i="1"/>
  <c r="R94" i="1" s="1"/>
  <c r="G94" i="1"/>
  <c r="R23" i="1"/>
  <c r="R22" i="1" s="1"/>
  <c r="G22" i="1"/>
  <c r="T21" i="1"/>
  <c r="H20" i="1"/>
  <c r="R116" i="1"/>
  <c r="G116" i="1"/>
  <c r="R102" i="1"/>
  <c r="G102" i="1"/>
  <c r="M20" i="1"/>
  <c r="Z21" i="1"/>
  <c r="Y20" i="1" l="1"/>
  <c r="S20" i="1"/>
  <c r="T20" i="1"/>
  <c r="G118" i="1"/>
  <c r="R118" i="1"/>
  <c r="G21" i="1"/>
  <c r="R21" i="1"/>
  <c r="Z20" i="1"/>
  <c r="G20" i="1" l="1"/>
  <c r="R20" i="1"/>
  <c r="F19" i="1"/>
  <c r="G19" i="1" s="1"/>
  <c r="H19" i="1" s="1"/>
  <c r="I19" i="1" s="1"/>
  <c r="J19" i="1" s="1"/>
  <c r="K19" i="1" s="1"/>
  <c r="L19" i="1" s="1"/>
  <c r="M19" i="1" s="1"/>
  <c r="N19" i="1" s="1"/>
  <c r="O19" i="1" s="1"/>
  <c r="P19" i="1" s="1"/>
  <c r="Q19" i="1" s="1"/>
  <c r="R19" i="1" s="1"/>
  <c r="S19" i="1" s="1"/>
  <c r="T19" i="1" s="1"/>
  <c r="U19" i="1" s="1"/>
  <c r="V19" i="1" s="1"/>
  <c r="W19" i="1" s="1"/>
  <c r="X19" i="1" s="1"/>
  <c r="Y19" i="1" s="1"/>
  <c r="Z19" i="1" s="1"/>
  <c r="AA19" i="1" s="1"/>
  <c r="AB19" i="1" s="1"/>
  <c r="AC19" i="1" s="1"/>
  <c r="B19" i="1" l="1"/>
  <c r="C19" i="1" l="1"/>
  <c r="D19" i="1" l="1"/>
</calcChain>
</file>

<file path=xl/sharedStrings.xml><?xml version="1.0" encoding="utf-8"?>
<sst xmlns="http://schemas.openxmlformats.org/spreadsheetml/2006/main" count="1495" uniqueCount="647">
  <si>
    <t>к приказу Минэнерго России</t>
  </si>
  <si>
    <t>Идентификатор инвестиционного проекта</t>
  </si>
  <si>
    <t>Причины отклонений</t>
  </si>
  <si>
    <t>%</t>
  </si>
  <si>
    <t>План</t>
  </si>
  <si>
    <t>Факт</t>
  </si>
  <si>
    <t>федерального бюджета</t>
  </si>
  <si>
    <t>иных источников финансирования</t>
  </si>
  <si>
    <t>Общий фактический объем финансирования, в том числе за счет:</t>
  </si>
  <si>
    <t xml:space="preserve"> Наименование инвестиционного проекта (группы инвестиционных проектов)</t>
  </si>
  <si>
    <t>Общий объем финансирования, в том числе за счет:</t>
  </si>
  <si>
    <t>Приложение  № 1</t>
  </si>
  <si>
    <t>бюджетов субъектов Российской Федерации и муниципальных образований</t>
  </si>
  <si>
    <t>Номер группы инвестиционных проектов</t>
  </si>
  <si>
    <t>средств, полученных от оказания услуг, реализации товаров по регулируемым государством ценам (тарифам)</t>
  </si>
  <si>
    <t xml:space="preserve">                          полное наименование субъекта электроэнергетики</t>
  </si>
  <si>
    <t>Форма 1. Отчет об исполнении плана финансирования капитальных вложений по источникам финансирования инвестиционных проектов инвестиционной программы</t>
  </si>
  <si>
    <t>от « 25 » апреля 2018 г. № 320</t>
  </si>
  <si>
    <t xml:space="preserve">                                                                                                                                                                   реквизиты решения органа исполнительной власти, утвердившего инвестиционную программу</t>
  </si>
  <si>
    <t xml:space="preserve">Оценка полной стоимости инвестиционного проекта в прогнозных ценах соответствующих лет,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</si>
  <si>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</si>
  <si>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млн. рублей (с НДС)</t>
  </si>
  <si>
    <t>нд</t>
  </si>
  <si>
    <t>1.1.</t>
  </si>
  <si>
    <t>ПС 220/110 кВ Шелехово (реконструкция)</t>
  </si>
  <si>
    <t>Перевод РП-10 кВ Марково в ПС 35 кВ Марково (Т-1 Т-2 по 16 МВА, ОРУ-35 кВ, КРУН)</t>
  </si>
  <si>
    <t>ВЛ 110 кВ Правобережная – Восточная: Замена провода на участке ПС Правобережная до оп. 8, замена изо</t>
  </si>
  <si>
    <t>Реконструкция ВЛ 110 кВ Кировская Правобережная отпайка на ПС Рабочая</t>
  </si>
  <si>
    <t>Реконструкция ВЛ-10 кВ ПС Баклаши-Смоленщина(2-х цепная ВЛ-ПС Баклаши-Смоленщина и ПС Баклаши-Теп..</t>
  </si>
  <si>
    <t>Реконструкция ПС Октябрьская</t>
  </si>
  <si>
    <t>Комплекс противоаварийной автоматики УВК АДВ на ПС 500кВ Озёрная</t>
  </si>
  <si>
    <t>Реконструкция электрические сети 10/0,4кВ р.п.Новобирюсинский (инв.№8000261852)</t>
  </si>
  <si>
    <t>Установка оптоволоконных микропроцессорных дуг  защит в КРУН-10кВ на ПС 110/35/10кВ Куйтун</t>
  </si>
  <si>
    <t xml:space="preserve">Реконструкция и модернизация ВЧ каналов на на объектах ЗЭС </t>
  </si>
  <si>
    <t>Создание и реконструкция устройств противоаварийной автоматики на участке Усть-Илимская ГЭС - Хани</t>
  </si>
  <si>
    <t>Замена вводов  на ПС СЭС</t>
  </si>
  <si>
    <t>Замена  АБ и ВАЗП на ПС СЭС</t>
  </si>
  <si>
    <t>Замена  разрядников  на ОПН  на ПС СЭС</t>
  </si>
  <si>
    <t>Реконструкция ВЛ-35 кВ СПП- Эдучанка</t>
  </si>
  <si>
    <t>Оснащение устройствами АЧР ПС 220 Опорная</t>
  </si>
  <si>
    <t xml:space="preserve">Реконструкция ПС-35/6 кВ "Осиновская" </t>
  </si>
  <si>
    <t>Реконструкция  ВЛ-35 кВ Леоново -Калтук</t>
  </si>
  <si>
    <t>Реконструкция ПС 110/10  Осетрово для подключения НПС-6</t>
  </si>
  <si>
    <t>Реконструкция ВЛ 110 кВ Усть-Орда - Тихоновка</t>
  </si>
  <si>
    <t>Реконструкция сети радиосвязи Эхирит-Булагатского РЭС, Жигаловского РЭС, Осинского РЭС, Боханского РЭС, Качугского РЭС</t>
  </si>
  <si>
    <t xml:space="preserve">Реконструкция ВЛ 35 кВ Качуг-Верхоленск </t>
  </si>
  <si>
    <t>Реконструкция ПС 110/35/10 кВ Урик (замена трансформатора 25МВа на 40МВа)</t>
  </si>
  <si>
    <t>Реконструкция ПС 35/10кВ  Олонки (замена трансформатора)</t>
  </si>
  <si>
    <t>Модернизация (расширение) ССПИ ПС 110 кВ Урик</t>
  </si>
  <si>
    <t>Реконструкция ВЛ-10-0,4 кВ с КТП ЦЭС</t>
  </si>
  <si>
    <t>Реконструкция «Здания диспетчерского пункта», инв.№7000010237 (АБК Новонукутск)</t>
  </si>
  <si>
    <t>Оборудование не требующее монтажа</t>
  </si>
  <si>
    <t>Создание САОН Иркутско-Черемховского энергорайона</t>
  </si>
  <si>
    <t>Строительство ЛЭП-10 ПС Бытовая -Мамоны (перевод нагрузки с ПС Максимовская на ПС Бытовая)</t>
  </si>
  <si>
    <t>ПС 220/110/10 кВ Восточная с ВЛ-220 кВ "Иркутская - Восточная  и ВЛ 110 кВ"</t>
  </si>
  <si>
    <t>ПС 110 кВ Новая Лисиха с ВЛ 110 кВ</t>
  </si>
  <si>
    <t>ПС 110 кВ Дачная</t>
  </si>
  <si>
    <t>Строительство ПС 220 кВ Малая Елань с ВЛ 220 кВ</t>
  </si>
  <si>
    <t>Строительство для подключения объекта "Умная школа"</t>
  </si>
  <si>
    <t>Электрические сети 35,0,4 кВ с ТП 35/0,4 кВ в п.Мурино Слюдянского района</t>
  </si>
  <si>
    <t>Электрические сети 10 и 0,4 кВ п.Б.Коты Иркутского района</t>
  </si>
  <si>
    <t>ПС 110 кВ Патроны с ВЛ 110 кВ</t>
  </si>
  <si>
    <t>Строительство электрической сети в Мамонском МО в границах ЖСК "Сотрудник ОМОН"</t>
  </si>
  <si>
    <t>Электрические сети в мкр. Н.- Иркутский</t>
  </si>
  <si>
    <t>ПС 110 кВ Зелёный берег с ВЛ 110 кВ.</t>
  </si>
  <si>
    <t>ВЛ 10кВ Трактовая-Новотроицк</t>
  </si>
  <si>
    <t xml:space="preserve">Строительство второй цепи ВЛ-110 кВ Гидростроитель - Зяба-Кежма-Видим - Черная - Коршуниха </t>
  </si>
  <si>
    <t xml:space="preserve">Строительство второй цепи ВЛ-110 кВ  Коршуниха - Хребтовая - Семигорск - Ручей - Усть-Кут -Лена </t>
  </si>
  <si>
    <t>ВЛ 35 кВ ПС Киренга- ПС Небель</t>
  </si>
  <si>
    <t>Строительство ПС 35/10 кВ Светлячки с заходами ВЛ 35 кВ, ВЛ 10 кВ</t>
  </si>
  <si>
    <t>Строительство ВЛ 10 кВ ПС Покровская - п. Плишкино</t>
  </si>
  <si>
    <t>Строительство ПС 220/35/10 кВ Столбово с ВЛ 35 кВ Столбово – Усть-Куда, ВЛ 10 кВ и заходом ВЛ 220 кВ</t>
  </si>
  <si>
    <t>Строительство ПС 35/10 кВ Геологическая с заходами ВЛ 10 кВ</t>
  </si>
  <si>
    <t>Строительство распред.сетей 10/0,4 кВ для эл. группы малоэтажных домов, располож. по адрес: Иркутский р-н, кадаст № 38:06:141904:985, п. Пивовариха</t>
  </si>
  <si>
    <t>Строительство распред.сетей 10/0,4 кВ для эл. группы малоэтажных домов, располож. по адрес: Иркутский р-н, кадаст № 38:06:143519:4778, п. Новолисиха</t>
  </si>
  <si>
    <t>Строительство ВЛ-10-6-0,4 кВ для обеспечения технологического присоединения потребителей ЦЭС</t>
  </si>
  <si>
    <t>Утвержденные плановые значения показателей приведены в соответствии с  ______________________________________Приказ Минэнерго России от 25.11.2014 г. № 861  «Об утверждении инвестиционной программы ОАО «Иркутская электросетевая компания» на 2015 – 2019 годы»  _______________________________________</t>
  </si>
  <si>
    <t>Отчет о реализации инвестиционной программы ____________________________________________ОАО "Иркутская электросетевая компания"________________________________</t>
  </si>
  <si>
    <t xml:space="preserve">ВСЕГО, </t>
  </si>
  <si>
    <t>Техническое перевооружение и реконструкция</t>
  </si>
  <si>
    <t>Энергосбережение и повышение энергетической эффективности</t>
  </si>
  <si>
    <t>1.1.1</t>
  </si>
  <si>
    <t xml:space="preserve">ПС 35/10 кВ "Сельхозкомплекс" замена КРУН-10 на КРУН-10 типа К-59  </t>
  </si>
  <si>
    <t>1.1.3</t>
  </si>
  <si>
    <t>Замена грозотроса на ВЛ-500, ВЛ-220 кВ</t>
  </si>
  <si>
    <t>1.1.4</t>
  </si>
  <si>
    <t>ПС-500/220/110/35/10/6 "Иркутская" Замена МВ-220 кВ на элегазовый</t>
  </si>
  <si>
    <t>1.1.5</t>
  </si>
  <si>
    <t>ПС-500/220/110/35/10/6 "Иркутская" Реконструкция электромагнитной блокировки ГПП-1, ГПП-2</t>
  </si>
  <si>
    <t>1.1.6</t>
  </si>
  <si>
    <t>ВЛ 110 кВ Иркутская ТЭЦ-10 блок 4– ГПП-1 (ШП-13) и ВЛ 110 кВ Иркутская ТЭЦ-10 – Иркутская (ШП-14) от ГПП-1 до ГПП-2, ВЛ 110 кВ Иркутская ТЭЦ-10 блок-</t>
  </si>
  <si>
    <t>1.1.8</t>
  </si>
  <si>
    <t>1.1.10</t>
  </si>
  <si>
    <t>ПС-500/220/110/35/10/6 "Иркутская" Реконструкция щитов собственных нужд 0,4кВ, щитов постоянного тока ГПП-1, ГПП-2</t>
  </si>
  <si>
    <t>1.1.11</t>
  </si>
  <si>
    <t>ПС-500/220/110/35/10/6 "Иркутская" Реконструкция кабельного хозяйства ГПП-1, ГПП-2</t>
  </si>
  <si>
    <t>1.1.12</t>
  </si>
  <si>
    <t>Автоматизированная информационно-измерительная система коммерческого учета электроэнергии ЦЭС  (АИИС КУЭ )</t>
  </si>
  <si>
    <t>1.1.17</t>
  </si>
  <si>
    <t>ПС-500/220/110/35/10/6 кВ "Иркутская" Замена РВС-110 (РВС-33) на ОПН-110, РВС-35 на ОПН-35</t>
  </si>
  <si>
    <t>1.1.18</t>
  </si>
  <si>
    <t>ПС-500/220/110/35/10/6 "Иркутская" Замена МВ-110 на элегазовый</t>
  </si>
  <si>
    <t>1.1.19</t>
  </si>
  <si>
    <t>Реконструкция ВЛ 110 кВ "Тельма - Новожилкино" с подключением от ВЛ 110 кВ "Цемзавод - Усольская, Цемзавод - Вокзальная"</t>
  </si>
  <si>
    <t>1.1.21</t>
  </si>
  <si>
    <t>ПС-500/220/110/35/10/6 "Иркутская" Замена ГРВ СК7-10, ГРВ СК11-14</t>
  </si>
  <si>
    <t>1.1.22</t>
  </si>
  <si>
    <t>ПС-110/35кВ "ЗГО" Реконструкция ОРУ- 35кВ, ЗРУ-6 кВ с ячейками, замена АБ СК-8 и подзарядных агрегатов ВАЗП на АБ типа GRoE и зар-подзар. уст-ва ВТЗП</t>
  </si>
  <si>
    <t>1.1.23</t>
  </si>
  <si>
    <t>ВЛ-35кВ ПС "УЗГО" - ПС"Железнодорожник"</t>
  </si>
  <si>
    <t>1.1.24</t>
  </si>
  <si>
    <t xml:space="preserve">Замена РВС-110-35-10 кВ на ОПН-110-35-10 кВ по ПС ЦЭС (ПРП, Пионерская, Вокзальная, ЗГО, Белореченская, Черемхово, Огнеупоры, Карьерная, Кутулик-110, </t>
  </si>
  <si>
    <t>1.1.26</t>
  </si>
  <si>
    <t>Реконструкция ПС 35/10 кВ Оёк 
(перевод на напряжение 110кВ)</t>
  </si>
  <si>
    <t>1.1.27</t>
  </si>
  <si>
    <t>Реконструкция ПС 110/35/10 кВ Оса 
(перевод на напряжение 220 кВ: строительство ОРУ 220 кВ, АТ 220 кВ, БСК, УШР, ССПИ) с заходом ВЛ 220 кВ</t>
  </si>
  <si>
    <t>1.1.28</t>
  </si>
  <si>
    <t>Реконструкция ПС 110/10 кВ Карлук  
(замена трансформаторов, монтаж ОРУ-35)</t>
  </si>
  <si>
    <t>1.1.30</t>
  </si>
  <si>
    <t>Реконструкция ПС 35/10 кВ ВЭС (замена разрядников РВС-35  на ОПН-35)</t>
  </si>
  <si>
    <t>1.1.31</t>
  </si>
  <si>
    <t>Реконструкция ПС 110/35/10 кВ "Хомутово" (реконструкция  ОРУ-35кВ: замена МВ 35 кВ на ВВ 35 кВ, устройств РЗА 7 прис., установка резервного ШУОТ )</t>
  </si>
  <si>
    <t>1.1.33</t>
  </si>
  <si>
    <t>Реконструкция ПС 35/10 кВ "Черёмушки " (реконструкция  ОРУ-35кВ: замена МВ 35 кВ на ВВ 35 кВ, устройств РЗА 8 прис.)</t>
  </si>
  <si>
    <t>1.1.34</t>
  </si>
  <si>
    <t>Реконструкция ПС 35/10 кВ "Коты" (реконструкция  ОРУ-35кВ: замена МВ 35 кВ на ВВ 35 кВ, устройств РЗА 9 прис.)</t>
  </si>
  <si>
    <t>1.1.35</t>
  </si>
  <si>
    <t>Реконструкция ПС 110/10 кВ "Ново-Ленино"
(замена ОД 110 кВ на ЭВ 110 кВ с реконструкцией защит трансформаторов 2 прис.)</t>
  </si>
  <si>
    <t>1.1.38</t>
  </si>
  <si>
    <t>Реконструкция ПС 110/10/6 кВ Электрокотельная
(установка 1 резервного ШУОТ)</t>
  </si>
  <si>
    <t>1.1.40</t>
  </si>
  <si>
    <t>Реконструкция ПС 110/35/10 кВ Баяндай
(замена БСК, УШР, ССПИ)</t>
  </si>
  <si>
    <t>1.1.41</t>
  </si>
  <si>
    <t>Реконструкция ПС 110/10 кВ Харбатово
(замена РВС 110 кВ на ОПН 110 кВ, замена АКБ, ВЗУ)</t>
  </si>
  <si>
    <t>1.1.42</t>
  </si>
  <si>
    <t>1.1.46</t>
  </si>
  <si>
    <t>Реконструкция ВЛ 35 кВ Жигалово -Чикан</t>
  </si>
  <si>
    <t>1.1.47</t>
  </si>
  <si>
    <t>1.1.48</t>
  </si>
  <si>
    <t>Реконструкция ВЛ 35 кВ Новая Уда - Молька</t>
  </si>
  <si>
    <t>1.1.49</t>
  </si>
  <si>
    <t>Реконструкция ВЛ 35кВ Знаменка-Тимошино</t>
  </si>
  <si>
    <t>1.1.51</t>
  </si>
  <si>
    <t>Реконструкция распред сетей 10-0,4 кВ с целью приведения качества напряжения в соответствие с ГОСТ-13109-97</t>
  </si>
  <si>
    <t>1.1.52</t>
  </si>
  <si>
    <t>Реконструкция ВЛ 10 кВ Жигалово-Петрово</t>
  </si>
  <si>
    <t>1.1.53</t>
  </si>
  <si>
    <t>Объекты реконструкции для обеспечения технологического присоединения к электрическим сетям ВЛ-10/0,4 кВ ВЭС</t>
  </si>
  <si>
    <t>1.1.59</t>
  </si>
  <si>
    <t xml:space="preserve">Реконструкция защит присоединений 6кВ на ПС 110/6кВ Стеклозавод </t>
  </si>
  <si>
    <t>1.1.71</t>
  </si>
  <si>
    <t xml:space="preserve">Реконструкция ПС 220/110/10кВ Тулун установка АТ </t>
  </si>
  <si>
    <t>1.1.72</t>
  </si>
  <si>
    <t xml:space="preserve">Реконструкция ПС 110кВ Юрты с заменой МВ10кВ на ваакумные и реконструкция защит </t>
  </si>
  <si>
    <t>1.1.73</t>
  </si>
  <si>
    <t xml:space="preserve">Объекты реконструкции для обеспечения технологического присоединения к электрическим сетям ВЛ-10/0,4 кВ ЗЭС </t>
  </si>
  <si>
    <t>1.1.74</t>
  </si>
  <si>
    <t>Автоматизированная информационно-измерительная система коммерческого учета электроэнергии потребителей 0,4 кВ СЭС (АИИС КУЭ)</t>
  </si>
  <si>
    <t>1.1.75</t>
  </si>
  <si>
    <t>1.1.77</t>
  </si>
  <si>
    <t>1.1.78</t>
  </si>
  <si>
    <t>Замена  ОД-КЗ и ВМ-110 кВ на ВЭ-110</t>
  </si>
  <si>
    <t>1.1.79</t>
  </si>
  <si>
    <t>1.1.80</t>
  </si>
  <si>
    <t>1.1.81</t>
  </si>
  <si>
    <t>Замена выключателей  220 кВ на элегазовые</t>
  </si>
  <si>
    <t>1.1.82</t>
  </si>
  <si>
    <t xml:space="preserve">Замена реакторов 500 кВ на БПП 500 </t>
  </si>
  <si>
    <t>1.1.83</t>
  </si>
  <si>
    <t xml:space="preserve">Замена фиксирующих приборов ПС СЭС </t>
  </si>
  <si>
    <t>1.1.85</t>
  </si>
  <si>
    <t>ПС 110/10 кВ Северная реконструкция 2</t>
  </si>
  <si>
    <t>1.1.95</t>
  </si>
  <si>
    <t xml:space="preserve">Реконструкция ПС 220/110/35 Коршуниха </t>
  </si>
  <si>
    <t>1.1.97</t>
  </si>
  <si>
    <t>1.1.98</t>
  </si>
  <si>
    <t>Реконструкция распределительных сетей 10/0,4 кв СЭС</t>
  </si>
  <si>
    <t>1.1.100</t>
  </si>
  <si>
    <t>Электроснабжение мелких потребителей</t>
  </si>
  <si>
    <t>1.1.101</t>
  </si>
  <si>
    <t>ВЛ-35 кВ Березняки Дальний</t>
  </si>
  <si>
    <t>1.1.102</t>
  </si>
  <si>
    <t>1.1.103</t>
  </si>
  <si>
    <t>Реконструкция  ПС  220/110/10 Опорная</t>
  </si>
  <si>
    <t>1.1.104</t>
  </si>
  <si>
    <t>1.1.105</t>
  </si>
  <si>
    <t>1.1.106</t>
  </si>
  <si>
    <t>Реконструкция распредсетей 35/6 кВ левобережной части г.Усть-Илимска</t>
  </si>
  <si>
    <t>1.1.107</t>
  </si>
  <si>
    <t>1.1.110</t>
  </si>
  <si>
    <t>Автоматизированная информационно-измерительная система коммерческого учета электроэнергии многоквартирных домов ЮЭС(АИИС КУЭ МКД)</t>
  </si>
  <si>
    <t>1.1.111</t>
  </si>
  <si>
    <t>Замена аккумуляторных батарей на ПС ЮЭС</t>
  </si>
  <si>
    <t>1.1.113</t>
  </si>
  <si>
    <t>Замена выключателей 220 кВ на ПС ЮЭС</t>
  </si>
  <si>
    <t>1.1.115</t>
  </si>
  <si>
    <t>Перевод сетей 6/10 кВ</t>
  </si>
  <si>
    <t>1.1.120</t>
  </si>
  <si>
    <t>Развитие сетей 10 кВ ПС 220/10 кВ Восточная</t>
  </si>
  <si>
    <t>1.1.124</t>
  </si>
  <si>
    <t>Реконструкция центров питания с целью приведения качества напряжения в соответствие с ГОСТ-13109-97</t>
  </si>
  <si>
    <t>1.1.126</t>
  </si>
  <si>
    <t>Реконструкция ТП (замена РУ-6/10 кВ на RM-6) и ПС</t>
  </si>
  <si>
    <t>1.1.127</t>
  </si>
  <si>
    <t>Реконструкция ПС 35/10 кВ Баклаши</t>
  </si>
  <si>
    <t>1.1.128</t>
  </si>
  <si>
    <t>1.1.130</t>
  </si>
  <si>
    <t>Реконструкция  КЛ 0,4/6-10 кВ</t>
  </si>
  <si>
    <t>1.1.131</t>
  </si>
  <si>
    <t>Объекты реконструкции для обеспечения технологического присоединения к электрическим сетям ВЛ-10/0,4 кВ ЮЭС:</t>
  </si>
  <si>
    <t>1.2.</t>
  </si>
  <si>
    <t>Создание систем противоаварийной и режимной автоматики</t>
  </si>
  <si>
    <t>1.2.1</t>
  </si>
  <si>
    <t>Реконструкция устройств РЗА ВЛ 500 кВ № 565, 568, 563 на УПК-500 Тыреть с заменой выключателей на ОРУ 500 кВ УПК-500 "Тыреть"</t>
  </si>
  <si>
    <t>1.2.3</t>
  </si>
  <si>
    <t>Реконструкция защит ПС 35-500 кВ ЦЭС</t>
  </si>
  <si>
    <t>1.2.6</t>
  </si>
  <si>
    <t>Реконструкция устройств РЗА для реализации ОАПВ ВЛ 500 кВ № 560, 561, 562, 563, 564</t>
  </si>
  <si>
    <t>1.2.9</t>
  </si>
  <si>
    <t>Реконструкция устройств РЗА ПС, ВЛ 6-220 кВ ЮЭС</t>
  </si>
  <si>
    <t>1.2.11</t>
  </si>
  <si>
    <t>1.2.13</t>
  </si>
  <si>
    <t>Установка устройств АЛАР (ФССС, ФЦ, ЗНПФ) ВЛ 500 кВ Иркутская – Ключи (ВЛ-581) на ПС 500 кВ Иркутская и ПС 500 кВ Ключи</t>
  </si>
  <si>
    <t>1.2.14</t>
  </si>
  <si>
    <t>ПС-500/220/110/35/10/6 "Иркутская" Замена реле БРЭ-2802 в защитах ВЛ-110 Бл №3,4,5,6,7,8 на микропроцессорные терминалы</t>
  </si>
  <si>
    <t>1.3.</t>
  </si>
  <si>
    <t xml:space="preserve">Создание систем телемеханики  и связи </t>
  </si>
  <si>
    <t>1.3.3</t>
  </si>
  <si>
    <t>Реконструкция каналов связи Жигалово - Знаменка, Жигалово - Тимошино, Баяндай - Хогот,  Качуг - Верхоленск, Качуг - Манзурка, Качуг - Харбатово, Усть-Орда - Харат, Усть-Орда - Бозой, Оек - Черемушки, Оек - Хомутово, Оса - Тихоновка</t>
  </si>
  <si>
    <t>1.3.4</t>
  </si>
  <si>
    <t>1.3.5</t>
  </si>
  <si>
    <t>Установка ЦАТС в Осинском РЭС, Усть-Удинском РЭС, Жигаловском РЭС</t>
  </si>
  <si>
    <t>1.3.6</t>
  </si>
  <si>
    <t>Реконструкция телемеханики Осинского РЭС, Качугского РЭС, Боханского РЭС, Усть-Удинского РЭС,  Баяндаевского РЭС, Оекского РЭС</t>
  </si>
  <si>
    <t>1.3.8</t>
  </si>
  <si>
    <t>Система сбора и передачи информации на ПС ЗЭС</t>
  </si>
  <si>
    <t>1.3.9</t>
  </si>
  <si>
    <t xml:space="preserve">Телемеханизация ПС ЗЭС в рамках проекта ССПИ (АСУ ТП ПС 500кВ Тайшет прсоедин. 110кВ, 35кВ, 10кВ) </t>
  </si>
  <si>
    <t>1.3.10</t>
  </si>
  <si>
    <t>1.3.13</t>
  </si>
  <si>
    <t>Замена оборудования телемеханики  на ПС СЭС</t>
  </si>
  <si>
    <t>1.3.15</t>
  </si>
  <si>
    <t>Система сбора и передачи информации на ПС ЮЭС</t>
  </si>
  <si>
    <t>1.3.16</t>
  </si>
  <si>
    <t>Телемеханика распредсетей 10/6/0,4 кВ</t>
  </si>
  <si>
    <t>1.3.17</t>
  </si>
  <si>
    <t>Реконструкция телемеханики системных подстанций</t>
  </si>
  <si>
    <t>1.4.</t>
  </si>
  <si>
    <t>Установка устройств регулирования напряжения и компенсации реактивной мощности</t>
  </si>
  <si>
    <t>1.4.1</t>
  </si>
  <si>
    <t>Компенсация емкостных токов</t>
  </si>
  <si>
    <t>1.5.</t>
  </si>
  <si>
    <t xml:space="preserve">Прочие техперевооружения и реконструкция </t>
  </si>
  <si>
    <t>1.5.3</t>
  </si>
  <si>
    <t xml:space="preserve">ПС 110/6кВ «Промышленная» ЗРУ. Реконструкция несущего каркаса и фундаментов здания </t>
  </si>
  <si>
    <t>2.</t>
  </si>
  <si>
    <t>Новое строительство</t>
  </si>
  <si>
    <t>2.1.</t>
  </si>
  <si>
    <t>2.1.3</t>
  </si>
  <si>
    <t>2.1.4</t>
  </si>
  <si>
    <t>КЛ-35 кВ ПС Прибрежная-ПС № 1</t>
  </si>
  <si>
    <t>2.1.5</t>
  </si>
  <si>
    <t>ПС 220/110/35/6 кВ Черемхово с присоединением существующих ВЛ 220 кВ, ВЛ 110 кВ, ВЛ 35 кВ, ВЛ 6 кВ и ВЛ 110 кВ Черемхово-Оса</t>
  </si>
  <si>
    <t>2.1.6</t>
  </si>
  <si>
    <t>ВЛ-10 кВ ПС "Пионерская-Тальяны" с ответвлениями на д.Ивановка и д.Ходарей</t>
  </si>
  <si>
    <t>2.1.8</t>
  </si>
  <si>
    <t>ПС 110/35/6 кВ Цемзавод Строительство новой закрытой подстанции 110/35/6 кВ с увеличением мощности трансформаторов с 40000 до 60000 кВА</t>
  </si>
  <si>
    <t>2.1.10</t>
  </si>
  <si>
    <t>Строительство ПС 35/10 кВ Поздняково с ВЛ 35 кВ</t>
  </si>
  <si>
    <t>2.1.11</t>
  </si>
  <si>
    <t>Строительство ПС 35/10 кВ Садоводство с заходами ВЛ 35, 10 кВ</t>
  </si>
  <si>
    <t>2.1.12</t>
  </si>
  <si>
    <t>2.1.13</t>
  </si>
  <si>
    <t>2.1.14</t>
  </si>
  <si>
    <t>Автоматизированная информационно-измерительная система коммерческого учета электроэнергии ВЭС (АИИС КУЭ )</t>
  </si>
  <si>
    <t>2.1.15</t>
  </si>
  <si>
    <t>Строительство распред сетей 10-0,4 кВ с целью приведения качества напряжения в соответствие с ГОСТ-13109-97</t>
  </si>
  <si>
    <t>2.1.17</t>
  </si>
  <si>
    <t>Строительство ПС 35/10 кВ МРС с заходами ВЛ 35, 10 кВ</t>
  </si>
  <si>
    <t>2.1.19</t>
  </si>
  <si>
    <t>Объекты строительства для обеспечения технологического присоединения к электрическим сетям ВЛ-10/0,4 кВ ВЭС</t>
  </si>
  <si>
    <t>2.1.20</t>
  </si>
  <si>
    <t>Автоматизированная информационно-измерительная система коммерческого учета электроэнергии ЗЭС</t>
  </si>
  <si>
    <t>2.1.23</t>
  </si>
  <si>
    <t>Объекты строительства для обеспечения технологического присоединения к электрическим сетям ВЛ-10/0,4 кВ ЗЭС</t>
  </si>
  <si>
    <t>2.1.26</t>
  </si>
  <si>
    <t xml:space="preserve">Основные защиты ВЛ  220 кВ   Ж/д транзита Коршуниха - Киренга </t>
  </si>
  <si>
    <t>2.1.27</t>
  </si>
  <si>
    <t>2.1.28</t>
  </si>
  <si>
    <t>2.1.29</t>
  </si>
  <si>
    <t>2.1.30</t>
  </si>
  <si>
    <t>2.1.31</t>
  </si>
  <si>
    <t>2.1.32</t>
  </si>
  <si>
    <t>Реконструкция ПС Введенщина с переводом на 35 кВ</t>
  </si>
  <si>
    <t>2.1.33</t>
  </si>
  <si>
    <t>ПС 220 кВ Левобережная с ВЛ 220 кВ</t>
  </si>
  <si>
    <t>2.1.34</t>
  </si>
  <si>
    <t>ПС 110/10/6 кВ РКК-2 с КЛ-110 кВ Кировская  -  ПП-3 -  РКК-2</t>
  </si>
  <si>
    <t>2.1.35</t>
  </si>
  <si>
    <t>Строительство центров питания и ВЛ 10/0,4 кВ  с целью приведения качества напряжения в соответствие с ГОСТ-13109-97</t>
  </si>
  <si>
    <t>2.1.36</t>
  </si>
  <si>
    <t xml:space="preserve">Объекты строительства для обеспечения технологического присоединения к электрическим сетям ВЛ-10/0,4 кВ ЮЭС </t>
  </si>
  <si>
    <t>2.2.</t>
  </si>
  <si>
    <t>Прочее новое строительство</t>
  </si>
  <si>
    <t>2.2.2</t>
  </si>
  <si>
    <t>Пожароохранные мероприятия на объектах ИЭСК</t>
  </si>
  <si>
    <t>2.2.3</t>
  </si>
  <si>
    <t>Строительство гаража Качугского РЭС</t>
  </si>
  <si>
    <t>2.2.7</t>
  </si>
  <si>
    <t>Строительство гаража Ново-Ленино СУ</t>
  </si>
  <si>
    <t>2.2.9</t>
  </si>
  <si>
    <t>Строительство производственной базы и склада Иркутская область, г. Иркутск, ул. Безбокова, 38</t>
  </si>
  <si>
    <t>2.2.10</t>
  </si>
  <si>
    <t xml:space="preserve">Приобретение объектов сетевой инфроструктуры и ЗУ под объектами </t>
  </si>
  <si>
    <t>2.2.11</t>
  </si>
  <si>
    <t>2.2.12</t>
  </si>
  <si>
    <t>Корпоративная информационная сеть ЮЭС</t>
  </si>
  <si>
    <t>Программа замены высоковольтных вводов 110-220 кВ юэс</t>
  </si>
  <si>
    <t>Замена трансформаторов напряжения юэс</t>
  </si>
  <si>
    <t>Замена оборудования трансформаторных подстанций юэс</t>
  </si>
  <si>
    <t>Замена МВ-220-110  кВ с недостаточной отключающей способностью  на 2018 г. юэс</t>
  </si>
  <si>
    <t>Программа замены измерительных трансформаторов (ТН 110-500 кВ) юэс</t>
  </si>
  <si>
    <t>Реконструкция ВЛ 110 кВ "Правобережная-Кировская А.Б."</t>
  </si>
  <si>
    <t>Реконструкция КЛ 0,4-6/10 кВ на 2018 год юэс</t>
  </si>
  <si>
    <t>Реконструкция ВЛ 6-10 и 0.4 кВ с заменой провода для исключения рисков возникновения пожаров юэс</t>
  </si>
  <si>
    <t>Монтаж дуговых защит на ПС юэс</t>
  </si>
  <si>
    <t>Реконструкция ПС 500 кВ Ключи (замена ФКУ-220)»</t>
  </si>
  <si>
    <t>Реконструкция ПС 220 кВ Шелехово (установка КРУ-10 кВ на стороне 10 кВ АТ-8 и АТ-9)</t>
  </si>
  <si>
    <t>Реконструкция ПС Шелехово. Асфальтирование автодорог, устройство ограждения ОРУ 220 кВ</t>
  </si>
  <si>
    <t>Реконструкция ПС "Правобережная" 220/110/10 кВ (установка защитных резисторов).</t>
  </si>
  <si>
    <t>Автоматика ограничения перегрузки оборудования (АОПО) юэс</t>
  </si>
  <si>
    <t>Администр. 3-х этажное здание ул.Депутатская,38 инв№6000900204 (монтаж диспетчерского щита для ДП)</t>
  </si>
  <si>
    <t>Реконструкция ПС 110/35/10кВ Баяндай  (замена ВМТ 110 кВ 5 шт.)</t>
  </si>
  <si>
    <t>Реконструкция каналов ВЧ связи Качуг-Жигалово.</t>
  </si>
  <si>
    <t xml:space="preserve">Реконструкция каналов ВЧ связи Оса-Тихоновка. </t>
  </si>
  <si>
    <t>Замена АКБ ШУОТ на ПС 110/35/10 кВ Черноруд.</t>
  </si>
  <si>
    <t>Реконструкция (замена РАС) на ПС 110 кВ Новая Уда.</t>
  </si>
  <si>
    <t>Реконструкция ВЛ 10 кВ Жигалово-Грузновка.</t>
  </si>
  <si>
    <t>Рек: ВЛ-10кВ Оек-Турская от ПС 35/10кВ Оек до опоры 147 с.Турская</t>
  </si>
  <si>
    <t>Замена измерительных трансформаторов (ТТ и ТН) Н-Зим, Тулун, Водопад, Шеберта, Куйтун, ЦЭП ТУР, Юрты</t>
  </si>
  <si>
    <t>Реконструкция  ВЛ-10 кВ  (установка реклоузеров) зэс</t>
  </si>
  <si>
    <t>Реконструкция  ПС 35/10кВ Акульшет (замена ТН -аварийный)</t>
  </si>
  <si>
    <t>Реконструкция ОПУ ПС 500/110/35кВ Тайшет (замена системного блока "АУРА-256"-аварийный).</t>
  </si>
  <si>
    <t>Замена микропроцессорных терминалов УЗА-10А.2 на ПС 110/6кВ Стеклозавод инв.№8000140555.</t>
  </si>
  <si>
    <t>Замена трансформаторов напряжения на ПС 500 кВ Озёрная (аварийный)</t>
  </si>
  <si>
    <t>Реконструкция комплектов резервных защит ВЛ 220кВ Тулун-Покосное (ВЛ-232) в здании ГЩУ ПС 220/110/10(ПП 500)кВ Тулун (инв.№8000110103)</t>
  </si>
  <si>
    <t xml:space="preserve">Замена выключателей 110 кВ с недостаточной отключающей способностью на ПС Тайшет (4+7шт) </t>
  </si>
  <si>
    <t xml:space="preserve">Реконструкция ВЛ-0,4кВ Уян-Уян (инв.№8000012686) </t>
  </si>
  <si>
    <t xml:space="preserve">Установка устройств определения мест повреждения на ВЛ 110кВ на ПС ЗЭС 2019. </t>
  </si>
  <si>
    <t xml:space="preserve">Монтаж систем кондиционирования в здании ГЩУ ПС 500кВ Озёрная. </t>
  </si>
  <si>
    <t>Замена оптоволоконных микропроцессорных дуговых защит в КРУН-10кВ на  ПС ЗЭС.</t>
  </si>
  <si>
    <t xml:space="preserve">ССПИ ОАО «ИЭСК» ЗЭС (ДП ЗЭС) в рамках проекта «Осущ-е сбора и передачи телеметр-их данных с ПС РЭС </t>
  </si>
  <si>
    <t>Замена трансформаторов напряжения на ПС 110/35/6кВ кВ Азейская (аварийный)</t>
  </si>
  <si>
    <t>Замена устройства выпрямления на ПС 500 кВ Озёрная (аварийный)</t>
  </si>
  <si>
    <t>Программа выполнения обслед. и меропр. по обеспеч. ЭМС устр-в РЗА, ССПИ, АСУ ТП и ТМ зэс</t>
  </si>
  <si>
    <t>Программа замены комплектов ОД и КЗ на элегазовые выключатели зэс</t>
  </si>
  <si>
    <t>Реконструкция электрических сетей в г.Тулун для электроснаб. зем участка №4 (ЧС) (Реконструкция ВЛ 6кВ Сосновый Бор-БК)</t>
  </si>
  <si>
    <t>Развитие корпоративной информационно-вычислительной сети филиала СЭС</t>
  </si>
  <si>
    <t>Реконструкция ПС - 35/6 кВ №9</t>
  </si>
  <si>
    <t>Замена ТН-35-110-500 кВ</t>
  </si>
  <si>
    <t>ССПИ сэс</t>
  </si>
  <si>
    <t>Замена приводов РПН  на АТ-1 ПС БЛПК</t>
  </si>
  <si>
    <t>Замена трансформатора на ГПП-2 г.Железногорск-Илимский</t>
  </si>
  <si>
    <t>Реконструкция автогаража ГРС-2 г. Усть-Илимск, автогаража ПС "Киренск" г.Киренск</t>
  </si>
  <si>
    <t>Программа вып. обслед. и меропр. по обеспеч. ЭМС устр-в РЗА,  ССПИ, АСУ ТП и ТМ сэс</t>
  </si>
  <si>
    <t xml:space="preserve">ПС 110 кВ Новожилкино замена терминала MiCOM Р922S       </t>
  </si>
  <si>
    <t xml:space="preserve">ПС 110/10 кВ "Лесозавод" замена трансформаторов напряжения ТН-2-1      </t>
  </si>
  <si>
    <t xml:space="preserve">ПС 110/35/10 "Новонукутск", замена МВ-110 «СВ-110»  на ЭВ-110        </t>
  </si>
  <si>
    <t xml:space="preserve">ПС 110/35/6 кВ "Прибрежная" замена трансформаторов напряжения ТН-1-2       </t>
  </si>
  <si>
    <t xml:space="preserve">Распредустройство ГПП ЗРУ-6 ПС Свирск, инв. № 700АО40463;Здание ЗРУ-6 ГПП ПС Свирск, инв. № 7       </t>
  </si>
  <si>
    <t xml:space="preserve">Реализация ближнего  резервирования и УРОВ 110кВ на ПС 220 кВ Черемхово       </t>
  </si>
  <si>
    <t>Реконструкция конденсаторных мостов УПК-500 кВ Тыреть с заменой конденсаторов на экологически безопасные, заменой опорной изоляции</t>
  </si>
  <si>
    <t xml:space="preserve">Реконструкция ВЛ-10 кВ "Апхульта-Каменск- Ангарск" (инв. № 7000000318)       </t>
  </si>
  <si>
    <t xml:space="preserve">Реконструкция ПС 35 кВ Апхульта (инв. № 7001190003)       </t>
  </si>
  <si>
    <t xml:space="preserve">Реконструкция ПС 35 кВ Моисеевка (инв. № 7000116511)       </t>
  </si>
  <si>
    <t xml:space="preserve">Реконструкция собственных нужд УПК-500 кВ Тыреть и реконструкция освещения территории ОРУ-500 кВ УПК      </t>
  </si>
  <si>
    <t xml:space="preserve">Реконструкция ЛЭП-6 кВ фидер 10 ТЭЦ-12-Восточная (инв. №700Т000331).       </t>
  </si>
  <si>
    <t>Программа замены высоковольтных вводов 110-220 кВ цэс</t>
  </si>
  <si>
    <t xml:space="preserve">Оборудование быстродействующей дуговой защитой ПС 110 кВ Цемзавод       </t>
  </si>
  <si>
    <t xml:space="preserve">Реконструкция ВЛ-10 кВ "Новоленино - Побединск" инв.№700011230a СВ-3.Замена СВ на реклоузер       </t>
  </si>
  <si>
    <t xml:space="preserve">Реконструкция ВЛ-10кВ "Зоны-Александровск" отп. на Александровск" установка реклоузера        </t>
  </si>
  <si>
    <t xml:space="preserve">Реконструкция ВЛ-10кВ "Зоны-Александровск" отп. на Иваново" установка реклоузера       </t>
  </si>
  <si>
    <t xml:space="preserve">Реконструкция ВЛ-10кВ "Иваническ -Киркей" установка реклоузера        </t>
  </si>
  <si>
    <t xml:space="preserve">Реконструкция ВЛ-10кВ Бажир -Семеновск  СВ-2 инв №70010005б-н Замена СВ на реклоузер       </t>
  </si>
  <si>
    <t xml:space="preserve">Стандартизация работы диспетчеров района сетей (Заларинского района) для оптимизации затрат на услуги по охране объектов (пост - База ЗР).       </t>
  </si>
  <si>
    <t xml:space="preserve">Реконструкция ПС  Белореченская с заменой силовых трансформаторов.       </t>
  </si>
  <si>
    <t>Замена выключателей 6-10 кВ в распределительных сетях филиала цэс</t>
  </si>
  <si>
    <t>ПС 220 кВ УП-15, ПС 110 кВ Прибрежная замена блоков питания для блоков преобразователей ПУ-16/32М2 регистраторов "Парма" (4 шт.)</t>
  </si>
  <si>
    <t>ПС 35/6 кВ "РРЗ". Реконструкция внешнего ограждения подстанции инв.№700Т000377</t>
  </si>
  <si>
    <t>Программа замены выключателей типа ВМТ 110-220 кВ.</t>
  </si>
  <si>
    <t>ПС 220 кВ "Черемхово" Замена аккумуляторной батареи OPZS, замена ЗВУ</t>
  </si>
  <si>
    <t>Реконструкция ВЛ-10кВ "Аларь-Идеал"</t>
  </si>
  <si>
    <t>Замена ВОФ на необслуживаемые на силовых трансформаторах: ПС Кутулик-110 Т-1, ПС Кутулик-110 Т-2, ПС Алтарик Т-1, ПС Иваническая Т-1, ПС Иваническая Т-2, ПС Бахтай Т-1, ПС Бахтай Т-2, ПС Заря Т-1, ПС Заря Т-2, ПС Новонукутск –110 Т-1, ПС Новонукутск –110 Т-2</t>
  </si>
  <si>
    <t>Программа выполнения обслед. и меропр. по обеспеч. ЭМС устр-в РЗА, ССПИ, АСУ ТП и ТМ.</t>
  </si>
  <si>
    <t>ПС 10 кВ "КТП-288 Мегет" замена ЗВУ</t>
  </si>
  <si>
    <t>ПС 220 УП-15. Замена ШСВ-110 на элегазовый выключатель</t>
  </si>
  <si>
    <t>ПС 500 кВ Иркутская Замена масляного выключателя 220кВ ВЛ № 209 на элегазовый</t>
  </si>
  <si>
    <t>ПС 500 кВ Иркутская Замена масляного выключателя 220кВ ВЛ № 216 на элегазовый</t>
  </si>
  <si>
    <t>ПС Кутулик-110. Замена СВ-110 на элегазовый баковый  выключатель</t>
  </si>
  <si>
    <t>Реконструкция здания проходной и ограды УПК-500 кВ Тыреть инв.№70В110132</t>
  </si>
  <si>
    <t>Реконструкция системы сбора и передачи информации УПК Тыреть 500кВ</t>
  </si>
  <si>
    <t>ПС 110  кВ  "Кутулик".  Реконструкция электромагнитной блокировки</t>
  </si>
  <si>
    <t>Оборудование быстродействующей дуговой защитой ПС 110 кВ Свирск</t>
  </si>
  <si>
    <t>Ограда УПК-500 кВ "Тыреть", инв.№ 700В120140</t>
  </si>
  <si>
    <t>Программа установки реклоузеров на ВЛ-6(10) кВ цэс</t>
  </si>
  <si>
    <t>ПС 110 кВ Белореченская замена ТН-2-110 (3 шт.) (аварийная заявка)</t>
  </si>
  <si>
    <t>ПС 110 кВ Цемзавод замена аккумуляторной батареи 5 OPzS-350</t>
  </si>
  <si>
    <t>ПС 220 Черемхово. Замена опорно-стержневой изоляции типа ОНШ-35 на разъединителях 110-220 кВ.</t>
  </si>
  <si>
    <t>Реконструкция   «Узловой комплекс противоаварийной автоматики электропередачи 500 кВ Братск-Иркутск» и "САОН"</t>
  </si>
  <si>
    <t>Реконструкция и усиление радиомачт в количестве 8 штук</t>
  </si>
  <si>
    <t>Реконструкция ограждения с установкой АКЛ Голуметского  СУ</t>
  </si>
  <si>
    <t>Реконструкция щита постоянного тока УПК-500 с заменой аккумуляторной батареи</t>
  </si>
  <si>
    <t>Оборудование быстродействующей дуговой защитой ПС 110 кВ Вокзальная</t>
  </si>
  <si>
    <t>ПС 110/35/10 кВ Балаганск замена СВ-110 кВ на элегазовый</t>
  </si>
  <si>
    <t>ПС 35/10 кВ Высота с ВЛ 35 кВ</t>
  </si>
  <si>
    <t>ПС 35/10 кВ  Индустриальная с ВЛ 35 кВ</t>
  </si>
  <si>
    <t>Строительство электрических сетей для радиологического корпуса онкологического центра в г.Иркутске</t>
  </si>
  <si>
    <t>Производственная база Баклаши</t>
  </si>
  <si>
    <t>Строительство ВЛ 35 кВ Геологическая-Лыловщина</t>
  </si>
  <si>
    <t>Строительство водопровода до базы Оёкского РЭС</t>
  </si>
  <si>
    <t>Строительство гаража в Прибайкальском РЭС</t>
  </si>
  <si>
    <t>Стр. ВЛ 10 кВ Покровская - Новолисиха с РУ 10кВ</t>
  </si>
  <si>
    <t>Стр. Установка приборов учета электрической энергии в п.Усть-Ордынский (стр-во).</t>
  </si>
  <si>
    <t>Строительство ВОК Эхирит-Булагатского РЭС</t>
  </si>
  <si>
    <t>ВЛ 10кВ Чуна-Чуна тяговая</t>
  </si>
  <si>
    <t xml:space="preserve">Строительство двухцепной КВЛ -6кВ ПС Азейская -  ПС Тулун (ЧС) </t>
  </si>
  <si>
    <t xml:space="preserve">Строительство РП -6кВ Водозабор (КРУН-6кВ) (ЧС). </t>
  </si>
  <si>
    <t xml:space="preserve">Строительство электрические сети 0,4 кВ д.Новотремино. </t>
  </si>
  <si>
    <t>Строительство КВЛ -10кВ Очистные (ЧС)</t>
  </si>
  <si>
    <t>Строительство электрических сетей в г.Тулун для электроснабжения земельного участка №3 (ЧС)</t>
  </si>
  <si>
    <t>Строительство электрических сетей Худоеланского МО Нижнеудинского района</t>
  </si>
  <si>
    <t>Строительство электрических сетей в п.Верхнемарково Усть-Кутского района.</t>
  </si>
  <si>
    <t>Строительство ВЛ-10 кВ до п.Пашня и д.Усть-Киренга и строительство ПС 110/10 кВ "Макарово" Киренский район. новое строительство .</t>
  </si>
  <si>
    <t>Программа замены РУВН в ТП 6(10)/0.4 кВ на необслуживаемые моноблоки, камеры КСО юэс</t>
  </si>
  <si>
    <t xml:space="preserve">Охранная телевизионная система и система оповещения на  УПК-500 кВ Тыреть       </t>
  </si>
  <si>
    <t xml:space="preserve">Строительство здания гаража Алятского СУ.       </t>
  </si>
  <si>
    <t xml:space="preserve">Строительство объектов электроснабжения на территории Южного массива города Ангарска       </t>
  </si>
  <si>
    <t xml:space="preserve">Электрическая сеть 10/0,4 кВ ст.Касьяновка, для электроснабжения жилых домов       </t>
  </si>
  <si>
    <t xml:space="preserve">Электрическая сеть 10/0,4кВ для эл.сн. д.Октябрьский, д.Манинск от ВЛ-10кВ «Новожилкино-Целоты» яч.6       </t>
  </si>
  <si>
    <t xml:space="preserve">Электрическая сеть д. Старая Ясачная Усольского района       </t>
  </si>
  <si>
    <t xml:space="preserve">Ответвление на с. Раздолье ВЛ-10кВ Новожилкино-Целоты (титул)       </t>
  </si>
  <si>
    <t xml:space="preserve">Строительство электрической сети ст.Тельма Усльского района.       </t>
  </si>
  <si>
    <t>ВОЛС на ПС Черемхово между зданием ГЩУ и зданием узла связи</t>
  </si>
  <si>
    <t>ВОЛС от ПС Лесозавод до оп.173 (М1-1-30)</t>
  </si>
  <si>
    <t>Строительство монтерского пункта базы Заларинского района электрических сетей</t>
  </si>
  <si>
    <t>Программа модернизации и расширения системы сбора и передачи информации.</t>
  </si>
  <si>
    <t>Ответвление на СНТ "Вагонник", СНТ "АИСТ" ВЛ-10 кВ "Еловка-Саяны"</t>
  </si>
  <si>
    <t>УПК-500 кВ "Тыреть" Ограда инв.№700В120140; автодорога подъездная  инв №700В120133; здание проходной инв. № 700В120132</t>
  </si>
  <si>
    <t>за год __2019______</t>
  </si>
  <si>
    <t>Г</t>
  </si>
  <si>
    <t xml:space="preserve">Фактический объем финансирования капитальных вложений на 01.01. 2019 года, млн. рублей 
(с НДС) </t>
  </si>
  <si>
    <t xml:space="preserve">Остаток финансирования капитальных вложений 
на 01.01. 2019 года в прогнозных ценах соответствующих лет, млн. рублей (с НДС) </t>
  </si>
  <si>
    <t>Финансирование капитальных вложений 2019 года, млн. рублей (с НДС)</t>
  </si>
  <si>
    <t xml:space="preserve">Остаток финансирования капитальных вложений 
на 01.01. 2020 года в прогнозных ценах соответствующих лет, млн. рублей 
(с НДС) </t>
  </si>
  <si>
    <t>Отклонение от плана финансирования капитальных вложений 2019 года</t>
  </si>
  <si>
    <t>Год раскрытия информации: ____2020_____ год</t>
  </si>
  <si>
    <t xml:space="preserve">Сдвиг сроков реализации проекта. Для снижения риска аварийного отключения потребителей в следствии ненадлежащего технического оборудования, снижение риска отсутствия достаточной мощности для исполнения обязательств по ТП </t>
  </si>
  <si>
    <t xml:space="preserve">Переходящий объект 2018 г. Для снижения риска аварийного отключения потребителей в следствии ненадлежащего технического оборудования, снижение риска отсутствия достаточной мощности для исполнения обязательств по ТП </t>
  </si>
  <si>
    <t xml:space="preserve">Переходящий объект с 2018 года. Для приведения оборудования к требованиям ПТЭ </t>
  </si>
  <si>
    <t>Сдвиг сроков реализации проекта. Согласно ПУЭ издание 7 необходимо приведение схем собственных нужд и оперативного тока в соответсвие требованиям норм технологического проектирования подстанций переменного тока с высшим напряжением 35-750кВ
Оборудование и схемы ЭМБ, эксплуатирующиеся с 1957г., морально и физически устарели, разрознены и были заменены.</t>
  </si>
  <si>
    <t>Сдвиг сроков реализации проекта. Прведение регистрационных действий по факту признания собственности за ОАО "ИЭСК" по судебному решению</t>
  </si>
  <si>
    <t xml:space="preserve">Перенос сроков реализации проекта на 2020-2024 гг.   </t>
  </si>
  <si>
    <t>Для снижения риска аварийного отключения, снижение затрат на проведение текущих и капитальных ремонтов,  снижение затрат на эксплуатацию морально и физически устарешего оборудования.</t>
  </si>
  <si>
    <t>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Для создания технологического учета. ПП РФ от 04.05.2012г. №442 Правила функционирования розничных рынков электроэнергии. Реализация данного объекта включена в утверждённую инвестиционную программу ОАО "ИЭСК" в Минэнерго РФ.</t>
  </si>
  <si>
    <t>Объемы выполнены в 2014-2016гг.</t>
  </si>
  <si>
    <t>Выполнение согласно плана. Период реализации 2016 - 2019гг.</t>
  </si>
  <si>
    <t>Реконструкция объекта перенесена на 2020 г.</t>
  </si>
  <si>
    <t>Реконструкция объекта перенесена на 2022-2023гг.</t>
  </si>
  <si>
    <t>Перенос сроков выполнения работ: Реализация данного проекта предусмотрена в инвестиционной программе ОАО "ИЭСК" на 2020-2024 года. Реализация данного объекта включена в утверждённую инвестиционную программу ОАО "ИЭСК" в Минэнерго РФ.</t>
  </si>
  <si>
    <t>Выполнение согласно плана. Период реализации 2016 - 2021гг.</t>
  </si>
  <si>
    <t>Реконструкция  ПС Оек (перевод на напряжение 110 кВ)  необходима для обеспечения технической возможности присоединения новых потребителей в зоне ПС Оек, в т. ч. для реализации программы по строительству жилья для многодетных семей в Иркутской области в д. Турская, п.Оёк, д.Коты, д.Бутырки. Реализация данного объекта включена в утверждённую инвестиционную программу ОАО "ИЭСК" в Минэнерго РФ.</t>
  </si>
  <si>
    <t>Связи с реконструкцией прилегающей сети ЮЭС, ЦЭС перевод на 220 кВ не требуется.</t>
  </si>
  <si>
    <t>Сдвиг сроков реализации проекта. Выполнены работы по замене трансформатора. Основанием для реализации данного проекта является полученные замечания АО «СО ЕЭС» письмо №В32-II-3-19 от 10.09.2019г. Продолжение данного проекта предусмотрена в инвестиционной программе ОАО "ИЭСК" Минэнерго РФ на 2020-2022 года</t>
  </si>
  <si>
    <t>Для предотвращения аварий в сетях 35-10 кВ. выполнена замена разрядников и ОПН . Работы выполнены на основании проектного решения.</t>
  </si>
  <si>
    <t xml:space="preserve">В связи с проведением ремонта оборудования в 2018 году, объект исключен из инвестиционной программы ОАО "ИЭСК". </t>
  </si>
  <si>
    <t xml:space="preserve">В связи с проведением ремонта оборудования 35кВ, выполнен перенос сроков работ на 2021-2023 года. </t>
  </si>
  <si>
    <t>Сдвиг сроков реализации проекта. Для предотвращения аварий в сетях 110 кВ. выполнена замена  ОД на ЭВ. Работы выполнены на основании проектного решения.</t>
  </si>
  <si>
    <t xml:space="preserve">Сдвиг сроков реализации проекта. Выполнена замена шкафа ШУОТ в связи с отклонением технического состояния от требований НТД, основание аварийный акт от 2018г. </t>
  </si>
  <si>
    <t xml:space="preserve">Выполнен перенос сроков работ на 2020-2021гг. В связи с полученными замечаниями РДУ и ОДУ Сибири об исключении из состава работ:  замену БСК и УШР, реализация данного проекта ССПИ перенесенана 2020-2021гг. </t>
  </si>
  <si>
    <t>Сдвиг сроков реализации проекта. Для предотвращения аварий в сетях 110-10 кВ. выполнена замена  АКБ, ОПН . Работы выполнены на основании проектного решения.</t>
  </si>
  <si>
    <t>Сдвиг сроков реализации проекта. Прочие затраты по регистрации права собственности. Реконструкция ВЛ110кВ выполнена в 2018 году.</t>
  </si>
  <si>
    <t xml:space="preserve">В связи с проведением ремонта ВЛ, выполнен перенос сроков работ на 2023-2024 года. </t>
  </si>
  <si>
    <t xml:space="preserve">В связи с проведением ремонта ВЛ, выполнен перенос сроков работ на 2021-2023 года. </t>
  </si>
  <si>
    <t xml:space="preserve">В связи с проведением ремонта ВЛ, выполнен перенос сроков работ на 2022-2024 года. </t>
  </si>
  <si>
    <t xml:space="preserve">В связи с проведением ремонта ВЛ, выполнен перенос сроков работ на 2020-2022 года. </t>
  </si>
  <si>
    <t xml:space="preserve">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t>
  </si>
  <si>
    <t xml:space="preserve">Реализация данного проекта выполняется по разработке проектно-изыскательним работам и оформлению земельных участков, в 2020 году планируется закрытие работ. </t>
  </si>
  <si>
    <t>В рамках реализации данной программы ОАО «ИЭСК» выполняет свои обязательства по обеспечению технологического присоединения по заключенным договорам технологического присоединения с потребителями. Договоры на технологическое присоединение заключаются в соответствии с Правилами технологического присоединения, утвержденными постановлением Правительства РФ от 27.12.2004 №861 (в ред. ПП РФ от 05.10.2016 №999). В связи с тем, что данный вид договоров является публичным, их исполнение со стороны ОАО «ИЭСК» обязательно.</t>
  </si>
  <si>
    <t xml:space="preserve">
Сдвиг сроков реализации проекта. Приобретены терминалы микропроцессорных защит -19шт.</t>
  </si>
  <si>
    <t>Переходящий с 2018 года на основании Акта осмотра Р-2-500 ф. А ПС 500 кВ Тулун; Акта №959 расследования причин аварии, произошедшей 11.09.2015г. Выполнены проектно-изыскательские работы и приобретен реактор шинтирующий типа ВКD-60000/525 с маслом, заключен договор на выполнение строительно-монтажных работ и пуско-наладочных работ на 2020 год. На основании письма АО "СО ЕЭС" Иркутское РДУ.</t>
  </si>
  <si>
    <t>Перенос сроков выполнения работ: Реализация данного проекта предусмотрена в инвестиционной программе ОАО "ИЭСК" на 2020-2024 года</t>
  </si>
  <si>
    <t xml:space="preserve">Объект включен в план для обеспечения надежности работы оборудования и электроснабжения потребителей на основании паспорта мероприятий . 
</t>
  </si>
  <si>
    <t>Замена разрядников 35-500кВ на ОПН в филиале СЭС выполнена в 2018 году.</t>
  </si>
  <si>
    <t>Реализация данного объекта включена в утверждённую инвестиционную программу ОАО "ИЭСК" в Минэнерго РФ.</t>
  </si>
  <si>
    <t>"Аварийный акт от 26.04.2018г. "Об отказе во включении ВМ-220 Т-2 ПС №3" 
На ПС №3 масляные выключатели 220 кВ находятся в неудовлетворительном состоянии, кинематическая система выключателей У220 выработала свой ресурс, однофазные приводы выключателя требуют регулировки после каждой операции включения/отключения.
На основании дефектов отраженных в вышеперечисленных актах, необходима замена кинематической системы выключателей. Срок реализации проекта перенесен</t>
  </si>
  <si>
    <t xml:space="preserve"> Реализация данного объекта включена в утверждённую инвестиционную программу ОАО "ИЭСК" в Минэнерго РФ.</t>
  </si>
  <si>
    <t xml:space="preserve">Сдвиг сроков реализации проекта. Повышение надежности электроснабжения потребителей
Выполнена реконструкция ОРУ-110кВ ПС. </t>
  </si>
  <si>
    <t>Объект не реализован в связи с перераспределением инвестиций на аварийно вышедшую из строя ПС-35/6 кв № 16 (сгорела в результате пожара).</t>
  </si>
  <si>
    <t>Объект не реализован в связи с перераспределением инвестиций на ВЛ-35 кВ СПП-Эдучанка. Неудовлетворительное состояние данной ВЛ подтверждается листками обхода ВЛ. Опоры ВЛ 35 кВ имеют загнивание сверх допустимых норм. На основании зафиксированных дефектов в 2019г. начаты строительно-монтажные работы.</t>
  </si>
  <si>
    <t>Перенос сроков реализации проекта на 2020-2024, в связи с  отсутсвием  ожидаемого ранее прироста мощности  присоединенных потребителей.</t>
  </si>
  <si>
    <t>Замена одноцепных деревянных опор  на  железобетонные, замена провода протяжённостью 41км.  Реализация данного объекта включена в утверждённую инвестиционную программу ОАО "ИЭСК" в Минэнерго РФ.</t>
  </si>
  <si>
    <t>Объект не реализован в связи с изменением схемы внешнего электроснабжения эл. установок Транснефть-Восток (НПС-6). В измененной схеме ПС 110/10кв Осетрово не участвует.</t>
  </si>
  <si>
    <t>Сдвиг сроков реализации проекта. На основании акта осмотра в  связи с технической необходимостью замены физически устаревшего существующего оборудования произведена реконструкция ЩСН ГПП1</t>
  </si>
  <si>
    <t>Согласно Инструкции по эксплуатации стационарных свинцово-кислотных аккумуляторных батарей РД 34.50.502-91 капитальный ремонт не батарей типа СН не производиться, а аккумуляторы меняются (п. 5.6.1). Состояние аккумуляторной батареи не удовлетворительное: имеются отстающие элементы. В результате длительной эксплуатации возможно прогрессирующее коробление положительных электродов и сопутствующие ему короткое замыкание банок АБ с повышением температуры электролита и выходом АБ из строя. При выходе из строя аккумуляторной батареи прекращается питание цепей защит, сигнализации, питания соленоидов включения и отключения МВ-220,110,35,6, что противоречит п. 1.1.7. ПТЭ</t>
  </si>
  <si>
    <t>Переходящие объемы работ с 2018г., работы выполнены в полном объеме.</t>
  </si>
  <si>
    <t>Сдвиг сроков реализации проекта. Работы выполнены в полном объеме.</t>
  </si>
  <si>
    <t>Работы выполнены в 2018 году.</t>
  </si>
  <si>
    <t xml:space="preserve">Сдвиг сроков реализации проекта. Работы по замене Т-1, Т-2  </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</si>
  <si>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Отклонение сложилось по причине того, что по факту выполнены строительно-монтажные и наладочные работы только по замене КРУН 3 СШ 6 кВ ПС 110 кВ Октябрьская.</t>
  </si>
  <si>
    <t>Переходящие объемы работ с 2018г., работы выполнены в полном объеме. На основании диагностики КЛ.</t>
  </si>
  <si>
    <t xml:space="preserve">Сдвиг сроков реализации проекта. Выполнение соглашения № СДУ-С-4/2008 от 01.09.2008 между ОАО "ИЭСК"и ОАО  "СО ЕЭС" ОДУ Сибири. График реконструкции устройств РЗА для реализации ОАПВ на ВЛ 500 кВ энергосистемы Иркутской области. </t>
  </si>
  <si>
    <t xml:space="preserve">Разукрупнение проекта п 2.2.2. инвест. программы утв.  Минэнерго.
Выделенный  подобъект  по титулу  "Реконструкция защит ПС 35-500 кВ ЦЭС" для обеспечения  КРУ  защитой от дуговых замыканий в связи со значительной опасностью для комплектных распределительных устройств  напряжением 6-10 кВ представляют внутренние короткие замыкания, сопровождаемые электрической дугой. </t>
  </si>
  <si>
    <t xml:space="preserve">Выполнение работ перенесено на 2020 год по причине не предоставления вывода оборудования для выполнения работ. </t>
  </si>
  <si>
    <t xml:space="preserve">Сдвиг сроков реализации проекта. Для выполнения требований ПУЭ (п.3.2.15, 3.2.18), согласно письму филиала ОАО "СО ЕЭС" Иркутское РДУ от 06.04.2016 №Р74-б1-П-1-19-832 </t>
  </si>
  <si>
    <t>Повышение надежности электроснабжения потребителей, снижение простоя оборудования, снижение недоотпуска электроэнергии. Основные работы выполнены в 2018 году. Переходящие затраты на 2019 год. Аварийный акт от фекраля 2017г. Срок исполнения в соотв. с  ПТЭ -3 года</t>
  </si>
  <si>
    <t>Перенос сроков выполнения работ в связи с длительным согласованием частот. Реализация данного объекта включена в  инвестиционную программу ОАО "ИЭСК" в Минэнерго РФ на 2020-2024 года</t>
  </si>
  <si>
    <t>Объемы выполнены в 2018г.</t>
  </si>
  <si>
    <t>Сдвиг сроков реализации проекта. Выполнение работ по программе модернизации и расширения системы сбора и передачи информации на подстанциях ОАО "ИЭСК" на 2018-2024 годы от 18.09.2018 года</t>
  </si>
  <si>
    <t>Сдвиг сроков реализации проекта. Выполнение работ по программе модернизации и расширения системы сбора и передачи информации на подстанциях ОАО "ИЭСК" на 2018-2024 годы от 18.09.2018 года
Выполнены проектно-изыскательские работы, приобретен комплект оборудования для реализации ССПИ на ПС 500кВ Тайшет.</t>
  </si>
  <si>
    <t>Объект исключен из плана в связи с выполнением Правительством Иркутской области Плана мероприятий федерального проекта "Информационная инфаструктура". (письмо №ПКБ/7 от 23.01.2020г. О запросе ТУ)</t>
  </si>
  <si>
    <t xml:space="preserve">Выполнение работ по программе модернизации и расширения системы сбора и передачи информации на подстанциях ОАО "ИЭСК" на 2018-2024 годы от 18.09.2018 года, согласована: (Заместитель генерального директора Филиала АО "СО ЕЭС" ОДУ Сибири М.В. Шломов и Директор АО "СО ЕЭС" Иркутское РДУ Д.В. Маяков). </t>
  </si>
  <si>
    <t>Отклонение сложилось по факту проведения закупок на строительно-монтажные и наладочные работы. А также поставки необходимого оборудования. Также в факте присутствует переходящий с 2018 года объем.</t>
  </si>
  <si>
    <t>Сдвиг сроков реализации проекта. Акт от 18.05.2018 - аварийный выход оборудования из строя (срок исполнения работ по аварийному акту зависит от многих факторов: наличие оборудования, объём необходимых работ, сезонность и т.д.)</t>
  </si>
  <si>
    <t>Сдвиг сроков реализации проекта.</t>
  </si>
  <si>
    <t>Перенос сроков выполнения работ в связи с длительностью оформления технической и разрешительной документации</t>
  </si>
  <si>
    <t xml:space="preserve">Сдвиг сроков реализации проекта. 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t>
  </si>
  <si>
    <t>Сдвиг сроков реализации проекта. Загрузка трансформаторов ПС 110/35/10 кВ Хомутово - 80 % (40 МВА) при ежегодном приросте нагрузок 15 %. Нагрузки ВЛ-10 кВ Хомутово -Турская - 8,1 МВА, ВЛ-10 кВ Хомутово РМЗ - 6,9 МВА при длительно допустимой 3,8 МВА (выполнены проводом АС-70, АС-50). Качество электроэнергии на удалённых участках  не соответствует ГОСТ-32144-2013, уровень напряжения на КТП 8,9 кВ, высокие технические потери, отсутствует возможность подключения новых потребителей.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t>
  </si>
  <si>
    <t>Загрузка трансформаторов ПС 110/10 кВ Карлук - 75 % (24 МВА) при ежегодном приросте нагрузок 10 %. Сложная конфигурация, большая протяженность ВЛ-10 кВ, нагрузки ВЛ-10 кВ Карлук-Садоводство - 5,8 МВА,  при длительно допустимой 6,5 МВА. Качество электроэнергии  у потребителей д. Хайрюзовка, ДНТ,СНТ прибрежной части Александровского тракта не соответствует ГОСТ-32144-2013,  падение напряжения составляет  13,6 %,  высокие технические потери. Отсутствует возможность подключения новых потребителей, отсутствует возможность перевода ВЛ-35 кВ Столбово-Садоводство-Карлук на проектный класс напряжения 35 кВ. Реализация данного объекта включена в утверждённую инвестиционную программу ОАО "ИЭСК" в Минэнерго РФ.</t>
  </si>
  <si>
    <t xml:space="preserve">В связи с прекращением строительства малоэтажных домов, работы были прекращены </t>
  </si>
  <si>
    <t>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                 Перенос сроков выполнения работ: Реализация данного проекта предусмотрена в инвестиционной программе ОАО "ИЭСК" на 2020-2024 года</t>
  </si>
  <si>
    <t>Оснащение электрооборудования ПС устройствами противоаварийной автоматики для выполнения п.5.9.1 ПТЭ. По информации филиала АО "СО ЕЭС" Иркутское РДУ, на ПС Киренга возможна ложная работа  устройств АЧР в режимах отключения мощной двигательной нагрузки. Для исключения такой ситуации требуется реконструкция АЧР. В настоящий момент разработана ПД "ОСНАЩЕНИЕ УСТРОЙСТВОМ АЧР ПС 220/110/35/10 КВ КИРЕНГА", шифр: 02-СЭС/18". Объект укомплектован оборудованием и материалами. Подрядной организацией ВЕКТОР-А выполняются СМР, ПНР. Завершение работ 2 кв. 2020г.</t>
  </si>
  <si>
    <t>Сдвиг сроков реализации проекта. Ввиду развития инфраструктуры района поселка Патроны Иркутского района требуются дополнительные мощности. Существующие распределительные сети 10 кВ в поселке Новая Лисиха  не позволяют подключать новых потребителей.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недостаточной трансформаторной мощности.
Для удовлетворения растущих потребностей в потреблении э/энергии и повышения надежности электроснабжения потребителей реализуется  проект (фактически осуществлена поставка оборудования).</t>
  </si>
  <si>
    <t xml:space="preserve">Сдвиг сроков реализации проекта. Развитие инфраструктуры района поселка Новая Лисиха Иркутского района требует дополнительные мощности. Существующие распределительные сети 10 кВ в поселке Новая Лисиха  не позволяют подключать новых потребителей. 
Для удовлетворения растущих потребностей в потреблении э/энергии и повышения надежности электроснабжения потребителей планируется выполнить проект "ПС 110 кВ Новая Лисиха с ВЛ 110 кВ".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недостоточной трансформаторной мощности. Строительство новой подстанции 110/10/10кВ с установкой двух трансформаторов ТРДН-40000//110/10/10кВ, монтаж ОРУ-110кВ - 2 ячейки с элегазовыми выключателями 110кВ, монтаж КРУН-10кВ -34 ячейки, монтаж ОПУ. </t>
  </si>
  <si>
    <t>Сдвиг сроков реализации проекта. Переходящий проект . Губернаторская программа. (аренда земельных участков под размещение ВЛ 220 кВ )</t>
  </si>
  <si>
    <t xml:space="preserve">Сдвиг сроков реализации проекта. Высокий темп развития индивидуального жилищного строительства в п. Введенщина, п. Смоленщина, п. Баклаши Шелеховского района Иркутской области уже в настоящее время привел к исчерпанию мощности в центре питания на ПС 35/10 «Баклаши». С учетом уже выданных договоров на технологическое присоединение, а также норм технологического проектирования необходимо восстановление дополнительного центра питания в п. Введенщина.  
</t>
  </si>
  <si>
    <t>Отклонение сложилось по результатам окончания проведения Технико-экономического обоснования вариантов электроснабжения Ленинского округа.</t>
  </si>
  <si>
    <t xml:space="preserve">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t>
  </si>
  <si>
    <t xml:space="preserve">Выполнение работ по программе энергосбережения и повышения энергетической эффективности ОАО "ИЭСК" 2017-2020 гг. (утверждена «НИЦ «Технопрогресс» и Ассоциацией СРО «Энергоаудит» ).  </t>
  </si>
  <si>
    <t>Выполнение работ согласно Федерального закона от 21.07.2011 N 256-ФЗ "О безопасности объектов топливно-энергетического комплекса"</t>
  </si>
  <si>
    <t xml:space="preserve">Сдвиг сроков реализации проекта. Развитие  объектов инфраструктуры, выполнены мероприятия по обеспечению пожарной безопасности, согласно ГОСТ Р 53278-2009.  </t>
  </si>
  <si>
    <t>В связи с переводом персонала сетевого участка в другое структурное подразделение,  реализация проекта не является необходимостью и  содержание автомобильной техники в готовности к использованию для восстановления электроснабжения потребителей:
1) П.  6.5.1. «Правила технической эксплуатации электрических станций и сетей Российской Федерации».  
 2) п. 1.2.2. «Правила технической эксплуатации электрических станций и сетей Российской Федерации».
 3) п. 5.1.4. СП 113.13330.2012 «Стоянки автомобилей».
соответствует.(п.5.1.4. СП 113.13330.2012 Стоянки автомобилей).</t>
  </si>
  <si>
    <t xml:space="preserve">Приобретение объектов сетевой инфроструктуры и земельных участков под объектами </t>
  </si>
  <si>
    <t>Приобретение оборудования не требующего монтажа</t>
  </si>
  <si>
    <t xml:space="preserve">Сдвиг сроков реализации проекта на 20-24 гг. в связи с длительной процедурой согласования технического задания со стороны подрядчика. </t>
  </si>
  <si>
    <t>В целях предотвращения аварий в сетях 110-220 кВ выполнена замена высоковольтных вводов 110-220 кВ. Работы выполнены на основании проектного решения филиала ОАО "ИЭСК" Южные электрические сети, согласованного АО "СО ЕЭС" Иркутское РДУ.</t>
  </si>
  <si>
    <t>В целях  предотвращения аварий в сетях 110-220 кВ  выполнена замена трансформаторов напряжения.  Работы выполнены на основании проектного решения филиала ОАО "ИЭСК" Южные электрические сети, согласованного АО "СО ЕЭС" Иркутское РДУ.</t>
  </si>
  <si>
    <t xml:space="preserve"> Переходящие объемы работ с 2018г., работы выполнены в полном объеме. Выполнено на основании технического осведельствования и дефектных ведомостей.</t>
  </si>
  <si>
    <t>Для предотвращения аварий в сетях 110-220 кВ выполнена замена провода и изоляции  АС на композитный АСВП .  Работы выполнены на основании проектного решения филиала ОАО "ИЭСК" Южные электрические сети, согласованного АО "СО ЕЭС" Иркутское РДУ.</t>
  </si>
  <si>
    <t xml:space="preserve"> Для предотвращения аварий в сетях 110-220 кВ. выполнена замена маломаслянных выключателей . Работы выполнены на основании проектного решения филиала ОАО "ИЭСК" Южные электрические сети, согласованного АО "СО ЕЭС" Иркутское РДУ.</t>
  </si>
  <si>
    <t>Для предотвращения аварий в сетях 110-220 кВ. выполнена замена измерительных трансформаторов. Работы выполнены на основании проектного решения филиала ОАО "ИЭСК" Южные электрические сети, согласованного АО "СО ЕЭС" Иркутское РДУ.</t>
  </si>
  <si>
    <t>В 2019 году произведена замена 4 опор из 6 (переходящий на 20 год) На основании результатов комплексного обследования ООО ГПИ "СибПроектСтальКонструкция", ввиду не удовлетворительного состояния опор №12-17 определена необходимость замены опор; Проектной документации, согласованной  АО "СО ЕЭС" Иркутское РДУ.</t>
  </si>
  <si>
    <t>На основании актов осмотра, в целях обеспечения  КРУ напряжением 6-10 кВ  защитой от дуговых замыканий выполнены работы по монтажу дуговых защит на 4-х секциях подстанций.</t>
  </si>
  <si>
    <t>Работы проводились в связи с получением аварийного акта от 12.09.2018г. (срок исполнения работ по аварийному акту зависит от многих факторов: наличие оборудования, объём необходимых работ, сезонность и т.д.) О срочной замене оборудования, но в связи с длительной поставкой оборудования ООО ТД ЕСЭ работы перенесены на 2019 год. Работы выполнены в полном объеме.</t>
  </si>
  <si>
    <t>В связи с технической необходимостью установки КРУН-10 кВ на стороне 10 кВ АТ-8 и АТ-9 для перезаводки сторонних потребителей а также подключению ТСН ПС Шелехово и ПС Ключи</t>
  </si>
  <si>
    <t>На основании п 6.2.6. Постановления  Госстроя РФ от 23.07.2001 N 80 "О принятии строительных норм и правил Российской Федерации " , в связи с физически изношенным состоянием существующего дорожного полотна ПС 220 кВ Шелехово выполнены работы по асфальтированию и обустройству ограждения на территории ПС</t>
  </si>
  <si>
    <t>Для предотвращения аварий в сетях 110-220 кВ. выполнена зустановка защитных резисторов . Работы выполнены на основании проектного решения филиала ОАО "ИЭСК" Южные электрические сети, согласованного АО "СО ЕЭС" Иркутское РДУ.</t>
  </si>
  <si>
    <t xml:space="preserve">Выполнение согласно плана-графика создания (модернизации) устройств автоматик ограничения перегрузки ЛЭП и оборудования ОАО "ИЭСК" , согласованного Первым заместителем директора - главным диспетчером Филиала АО "СО ЕЭС" Иркутское РДУ. </t>
  </si>
  <si>
    <t>Для обеспечения надежности электроснабжения Иркутского района, выполнена замена силового трансформатора Т-1 мощностью 25МВА  ПС Урик на трансформатор  мощностью 40МВА, основание аварийный акт от 10.01.2018г. (срок исполнения работ по аварийному акту зависит от многих факторов: наличие оборудования, объём необходимых работ, сезонность и т.д.)</t>
  </si>
  <si>
    <t>Выполнена замена силового трансформатора 6,3 МВА на основании аварийного акта от 14.06.2016г. и протокола испытания №663 от 14.06.2016г.  (срок исполнения работ по аварийному акту в соотв. С ПТЭ- 3 года)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</si>
  <si>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Выполнены работы по организации прямых цифровых каналов ТМ (осн. и рез.), в том числе установка системы гарантированного электропитания, монтаж диспетчерского щита. 
Основание:
П. 46 (стр. 29) программы модернизации и расширения ССПИ на ПС ИЭСК, согласованной с РДУ и СО ЕЭС
протокол технического совещания по вопросу реконструкции ДП ВЭС от 30.05.2016г
</t>
  </si>
  <si>
    <t xml:space="preserve"> В целях предотвращения аварий в сети 110кВ выполнена замена выключателей 110 кВ. Работы выполнены на основании проектного решения филиала ОАО "ИЭСК" Восточные электрические сети, согласованного АО "СО ЕЭС" Иркутское РДУ.</t>
  </si>
  <si>
    <t xml:space="preserve">Выполнение работ по программе модернизации и расширения системы сбора и передачи информации на подстанциях ОАО "ИЭСК" на 2018-2024 годы от 18.09.2018 года, согласована с РДУ и СО ЕЭС: (Заместитель генерального директора Филиала АО "СО ЕЭС" ОДУ Сибири М.В. Шломов и Директор АО "СО ЕЭС" Иркутское РДУ Д.В. Маяков). </t>
  </si>
  <si>
    <t>Выполнена замена аппаратуры ВЧ связи, основание аварийный акт тех.состояния аппаратуры связи.</t>
  </si>
  <si>
    <t>Выполнена замена АКБ ШУОТ в связи с отклонением технического состояния от требований НТД, основание аварийный акт от 2018г.</t>
  </si>
  <si>
    <t xml:space="preserve">Выполнена замена шкафа ЦРАП в связи с отклонением технического состояния от требований НТД, основание аварийный акт от 2018г. </t>
  </si>
  <si>
    <t xml:space="preserve">Переходящий с 2018 года. Приобретено оборудование КТП с ТМГ, выполнены строительно-монтажные и пусконаладочные работы. Внесение изменений в правоустанавливающие документы в 1 квартале 2020г. </t>
  </si>
  <si>
    <t>Переходящий с 2018 года.  Работы по объекту выполнены в полном объеме, введен в эксплуатацию.</t>
  </si>
  <si>
    <t>Переходящий с 2018 года.  Приобретено оборудование Трасформаторы тока и трансформаторы напряжения и выполнены работы на ПС 110кВ Юрты, ПС 110кВ Водопад, ПС 110кВ ЦЭП, ПС 110кВ Шеберта.</t>
  </si>
  <si>
    <t>Переходящий с 2018 года на основании указания филиала АО "СО ЕЭС" ОДУ Сибири № О4-б12-II-2-19-3529 " Об исполнении мероприятий АКТа№005 РНТ", №О4-б12-II-2-19-3836</t>
  </si>
  <si>
    <t>Объект включен в план в целях обеспечения надежности работы оборудования и электроснабжения потребителей на основании паспорта мероприятий по снижению рисков и протокола совещания защиты инвестиционной программы на 2019г. ОАО "ИЭСК". Выполнена установка пунков учета и секционирования на ВЛ-10 кВ  Шеберта-Иргей -2шт, ВЛ-10 кВ Юрты-Конторка -1шт, ВЛ 10кВ Шелехово-Соляная -1шт, ВЛ-10 кВ  Батама-Новоникольск - 1 шт.</t>
  </si>
  <si>
    <t>Объект включен, как аварийный на основании аварийного акта б/н от 18.03.2019г (срок исполнения работ по аварийному акту зависит от многих факторов: наличие оборудования, объём необходимых работ, сезонность и т.д.). и письма №06.202.063-40-4.23-0645 от 21.03.2019г. Приобретено оборудование  и выполнены работы по замене трансформаторов  напряжения НАМИ-35 УХЛ1-2шт. хозяйственным способом.</t>
  </si>
  <si>
    <t>Объект включен, как аварийный на основании аварийного акта от 14.02.2019г. и письма №06.202.067-06-4.23-0501 от 27.02.2019г. Приобретено оборудование  и выполнены работы по замене системного блока АУРА-256 хозяйственным способом.</t>
  </si>
  <si>
    <t>Разукрупнение  проекта  п 1.1.59 утв. инвест программы ИЭСК на 2015-2019 гг.
Приобретены терминалы микропроцессорных защит -19шт.</t>
  </si>
  <si>
    <t>Объект включен, как аварийный на основании аварийного акта №83 от 03.08.2018г. (срок исполнения работ по аварийному акту зависит от многих факторов: наличие оборудования, объём необходимых работ, сезонность и т.д.) и письма №06.202.063-40-4.23-2075 от 07.08.2018г. Приобретено оборудование  и выполнены работы по замене трансформаторов  напряжения ЕТН 500 - 3шт. хозяйственным способом.</t>
  </si>
  <si>
    <t>Объект включен в план на основании указания Филиала АО "СО ЕЭС" Иркутское РДУ №174-б1-II-1-19-2283</t>
  </si>
  <si>
    <t xml:space="preserve">Объект включен в план на основании указания Письмо ОАО "СО ЕЭС" Иркутское РДУ" № Р74-Б2-III-19-1879  от 13.08.2015г. Для снижения уровней токов КЗ </t>
  </si>
  <si>
    <t>Переходящий с 2018 года. Выполнены проектно-изыскательские работы и приобретены КТП - 12 шт, ТМГ -13 шт.</t>
  </si>
  <si>
    <t>Объект включен в плана на основании указания Филиала АО "СО ЕЭС" Иркутское РДУ №174-б1-II-1-19-2283
Приобретено оборудование - устройство СИРИУС-6шт.</t>
  </si>
  <si>
    <t>Объект включен в плана для обеспечения надежности работы оборудования и электроснабжения потребителей на основании паспорта мероприятий по снижению рисков. Установлены кондиционеры сплит-системы -3шт.</t>
  </si>
  <si>
    <t>Объект включен в плана для обеспечения надежности работы оборудования и электроснабжения потребителей на основании паспорта мероприятий по снижению рисков. Приобретено оборудование - оптоволоконные микропроцессорные дуговые защиты - 3шт.</t>
  </si>
  <si>
    <t>Разукрупнение  проекта  п 1.3.8 утв. инвест программы ИЭСК на 2015-2019 гг. Выполнение работ по программе модернизации и расширения системы сбора и передачи информации на подстанциях ОАО "ИЭСК" на 2018-2024 годы от 18.09.2018 года</t>
  </si>
  <si>
    <t>Объект включен, как аварийный на основании аварийного акта б/н от 16.07.2019г. Приобретено оборудование трансформатор напряжения ЗНОЛП-СВЭЛ-6  УХЛ2 (6000/v3;100/v3;100/3; 0,5/75; 3/200 1шт  и выполнены работы по замене хозяйственным способом.</t>
  </si>
  <si>
    <t>Объект включен, как аварийный на основании аварийного акта б/н от 28.11.2018г. (срок исполнения работ по аварийному акту зависит от многих факторов: наличие оборудования, объём необходимых работ, сезонность и т.д.) Приобретено оборудование Настенный блок Standalone box для одного модуля FlatPack2 -2шт, Выпрямительный модуль Flatpack2 220/2000 HE (94%)-2шт и выполнены работы по замене хозяйственным способом.</t>
  </si>
  <si>
    <t>Разукрупнение  проекта  п 1.3.8 утв. инвест программы ИЭСК на 2015-2019 гг. Выполнение работ по программе модернизации и расширения системы сбора и передачи информации на подстанциях ОАО "ИЭСК" на 2018-2024 годы от 18.09.2018 года.
Выполнены работы по заземлению на ПС 110кВ Катарбей, ПС 110кВ Водопад.</t>
  </si>
  <si>
    <t>Объект включен в план для обеспечения надежности работы оборудования и электроснабжения потребителей на основании паспорта мероприятий . 
Приобретено оборудование - выключатель элегазовый колонковый 110кВ -6шт.</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</si>
  <si>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ликвидация последствий ЧС в Иркутской области</t>
  </si>
  <si>
    <t>На основании письма СО ЕЭС от 19.12.2016г № О4-б12-I-1-19-7436 требуется реконструкция системы ПА на участке Усть-Илимская ГЭС – Хани с учетом текущих решений по развитию эл. сети 110-500кВ и режимов совместной работы ОЭС Сибири, ОЭС Востока и Западного района энергосистемы Саха (Якутия), с целью увеличения пропускной способности электрической сети 110-500кВ на участке Усть-Илимская ГЭС – Хани.</t>
  </si>
  <si>
    <t>Оснащение электрооборудования ПС устройствами противоаварийной автоматики для выполнения п.5.9.1 ПТЭ. По информации филиала АО "СО ЕЭС" Иркутское РДУ, на ПС Опорная возможна ложная работа  устройств АЧР в режимах отключения мощной двигательной нагрузки. Для исключения такой ситуации требуется реконструкция АЧР. В настоящий момент разработана Разработана ПД "ОСНАЩЕНИЕ НОВЫМИ УСТРОЙСТВАМИ АЧР ПРИСОЕДИНЕНИЙ 110 КВ ЦКК-1, ЦКК-2, ЦКК-3, ЦКК-4, ЦКК-5 ПС 220 КВ «ОПОРНАЯ» , шифр: 02-СЭС/18". Объект укомплектован оборудованием и материалами. Подрядной организацией БМУ ГЭМ выполняются СМР, ПНР. Завершение работ 2 кв. 2020г.</t>
  </si>
  <si>
    <t xml:space="preserve">В рамках реализация положений №149-ФЗ от 27.07.2006г. "Об информации, ИТ и о защите информации", снижения рисков раскрытия сторонним лицам и контроль сохранности служебной информации, улучшения и повышения защищенности внутреннего документооборота выполнен монтаж КИВС на объектах филиала ПС "Сибирская"РЭС-2, ПС "Киренская" РЭС-3. </t>
  </si>
  <si>
    <t>Согласно "Акту технического освидетельствования технологической системы ПС 35/6 №9 от 20.04.2017г.",  "Протоколу №2414 от 15.11.2018г. Хроматографического анализа газов, растворенных в трансформаторном масле", "Протоколу №2443 от 26.11.2018г. Хроматографического анализа газов, растворенных в трансформаторном масле" на ПС №9 ряд отступлений от ПТЭ (пп.1.6.20,  5.4.19, 5.9.4) невозможно устранить на существующем оборудовании. В этой связи с целью приведения электроустановки в соответствие с требованиями ПТЭ треубется модернизации ПС с заменой оборудования КРУ-6 и ОРУ-35 кВ. Выполнены ПИР.  "ПС 35/6кВ № 9", шифр:3041-085.</t>
  </si>
  <si>
    <t>Протоколы №№489-491 от 25.04.2019г. "Хромотографического анализа газов, растворенных в трансформаторном масле" (на ПС БЛПК ряд трансформаторов напряжения 110 и 220 кВ требуется заменить из-за развивающихся внутренних дефектов).</t>
  </si>
  <si>
    <t xml:space="preserve">Реализация Программы модернизации и расширения системы сбора и передачи информации на подстанциях ОАО "ИЭСК", согласованная Иркутским РДУ и филиалом АО "СО ЕЭС" ОДУ Сибири, утвержденная в ОАО "ИЭСК" 18.09.2018.  в рамках "Соглашения № 303 о технологическом взаимодействии между АО "СО ЕЭС" и ОАО "ИЭСК" в целях обеспечения надежности функционирования ЕЭС России". Выполнение ПУЭ п.п.3.3.88., п.п 3.3.89, п.п 3.3.90. Улучшение наблюдаемости текущего состояния объектов диспетчеризации, повышение надежности оперативно-диспетчерского управления. Исполнение постановления Правительства  РФ от 27.12.2004 № 854 "Об утверждении Правил оперативно-диспетчерского управления в электроэнергетике", п.10, п.14. </t>
  </si>
  <si>
    <t>Аварийный акт от 28.08.2017г., Аварийный акт от 21.11.2017г.на ПС БЛПК состояние приводов РПН АТ1, АТ2 не позволяет выполнить требование п.5.3.6 ПТЭ об их работе в автоматическом режиме. Для приведения оборудования к требованиям ПТЭ необходима замена приводов РПН АТ-1, АТ-2. (срок исполнения работ по аварийному актус соотв. с ПТЭ -3 года)</t>
  </si>
  <si>
    <t xml:space="preserve">По результатам ВВИ трансформатора и трансформаторного масла Т-1 ГПП-2 аварийно выведен из рабоы. Протокол № 754 от 24.05.2018г. (рост содержания газов метана, этилена, этана, ацетилена выше нормы, омическое сопротивление обмоток 9% при норме 2%). </t>
  </si>
  <si>
    <t xml:space="preserve">Согласно техническому заключению ООО "Стройком" №00445/17/20-ТО от 20.09.2017г.  по результатам обследования здания ГРС-2, здание гаражного бокса автогаража ГРС-2, автогаража ПС "Кирнская". для приведения ограниченно-годного здания гаража в работоспособное состояние необходимо выполнить его реконструкцию путем замены облицовки стен и крыши. Выполнены ПИР. </t>
  </si>
  <si>
    <t>Физически и морально устаревшие устройства РЗА, выявленные на основании актов технолгического осмотра на ПС СЭМ, заменяются на современные микропроцессорные. Микропроцессорные УРЗА особенно чувствительны к электромагнитным воздействиям разного вида, возникающих при коротких замыканиях, коммутациях первичного оборудования, ударах молнии и т.п. Устойчивая и надежная работа УРЗА возможна только при обеспечении условий электромагнитной совместимости (ЭМС) на электросетевом объекте. Несоблюдение требований ЭМС может привести к неправильной работе или повреждению УРЗА, что повлечет за собой неселективные отключения оборудования и недоотпуск электроэнергии потребителям.</t>
  </si>
  <si>
    <t>Аварийный акт от 26.10.2017, выход из строя терминала (срок исполнения работ по аварийному акту в соотв. С ПТЭ- 3 года)</t>
  </si>
  <si>
    <t xml:space="preserve">Аварийный акт от 22.09.2016 (аварийное повреждение и невозможность восстановления и ремонта ТН-2-1, ТН-2-2 на ПС 110/10 Лесозавод). Срок исполнения в соответсвиис ПТЭ -3 года.
</t>
  </si>
  <si>
    <t>Переходящий объект 2018 г. Для предотвращения аварий в сетях 110-220 кВ. согласно приказа  № 477 от 01.12.2015 необходимо выполнить замену маломаслянных выключателей типа</t>
  </si>
  <si>
    <t>Аварийный акт от 06.09.2018 - аварийный выход оборудования из строя  (срок исполнения работ по аварийному акту в соотв. С ПТЭ- 3 года)</t>
  </si>
  <si>
    <t>Для снижения риска аварийного отключения, обеспечение надежности электроснабжения потребителей</t>
  </si>
  <si>
    <t>Для выполнения требований ПУЭ (п.3.2.15, 3.2.18), согласно письму филиала ОАО "СО ЕЭС" Иркутское РДУ от 06.04.2016 №Р74-б1-П-1-19-832</t>
  </si>
  <si>
    <t>Письмо Министрерства энергетики РФ от 12.05.2015 г. №КМ-5125/02, исполнение обязательств РФ, предусмотренных Стокгольмской конвенцией о стойких органических загрязнителях от 22 мая 2001 г., ратифицированной ФЗ от 27.06.2011 г. №164-ФЗ, выполнение плана мероприятий, связанного с изъятием и утилизацией энергетического оборудования, материалов и отходов, содержащих стойкие органические загрязнители, в т.ч. полихлорбифенилы</t>
  </si>
  <si>
    <t>Переходящий объект 2018 года (приведение в соответсвие качества электроэнергии в распределительных электрических сетях )</t>
  </si>
  <si>
    <t>По результатам контрольных мероприятий выявлено, что данный объект с наибольшим числом отключений, требующих востановления с выездом оперативного персонала. С целью приведения в соответсвие качества электрической энергии принято решение о проведени реконструкции данной ПС</t>
  </si>
  <si>
    <t>По результатам контрольных мероприятий выявлено, что данный объект с наибольшим числом отключений, требующих востановления с выездом оперативного персонала. С целью приведения в соответсвие качества электрической энергии принято решение о проведении реконструкции данной ПС</t>
  </si>
  <si>
    <t>Для обеспечения антитеррористической защищённости необходимо выполнить: строительство внешнего железобетонного ограждения УПК взамен существующего и строительство внутреннего ограждения УПК взамен существующего с освещением периметра, устройством следовой полосы, сторожки для охраны, выполнением противоподкопных мероприятий по предписанию ГУ МВД России по Иркутской области №3/2015 от 28.09.2015г.</t>
  </si>
  <si>
    <t>Переходящий объект 2018 года. В связи с коллективной жалобой в прокуратуру жителей г.Черемхово по поводу аварийных опор.</t>
  </si>
  <si>
    <t>Для предотвращения аварий в сетях 110-220 кВ. выполнена замена высоковольтных вводов. Работы выполнены на основании проектного решения филиала , согласованного АО "СО ЕЭС" Иркутское РДУ.</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</si>
  <si>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2018 году.</t>
  </si>
  <si>
    <t>На основании актов осмотра выявлено, что оборудование морально и физически устарело, происходят отказы приводов во время оперативных переключений, необходимо переодически выводить оборудование для регулировки уровня масла в выключателях при смене сезонов. Так как через эти выключатели происходит основной переток мощности и питание всех потребителей, то отказ в работе и частый вывод оборудования в ремонт не допустим. На данных выключателях с существующими приводами отсутствует возможность дистанционного управления что исключает возможность при потере напряжения на одном присоединении подать напряжение на секцию шин от другого присоединения без выезда оперативного персонала на ПС. Подстанции находятся на значительном удалении от места базирования (40-50 км). Принято решение о замене выключателей</t>
  </si>
  <si>
    <t xml:space="preserve">Аварийный акт от 09.01.2019 - аварийный выход оборудования из строя. </t>
  </si>
  <si>
    <t>Согласно п 6.2.6. Постановления  Госстроя РФ от 23.07.2001 N 80 "О принятии строительных норм и правил Российской Федерации " для приведения в соответсвие внешнего ограждения требованиям норм проектирования, требованиям НТД по безопасности и антитеррористической защищенности, в соответсвии с Актом оценки ограждения ПС от 12.05.2016г. произведена реконструкция ограждения ПС</t>
  </si>
  <si>
    <t xml:space="preserve">Согласно актам осмотра выявлена необходимость замены провода, замены опор, установки реклоузера, для  повышения надежности электроснабжения потребителей Отказ в работе ВЛ-10кВ мог привести к перерыву электроснабжения более 24 часов ( школы, детских садов, фельдшерского пункта) </t>
  </si>
  <si>
    <t>Согласно требованию п.Г.4 ГОСТ Р52719-2007 тр-ры силовые , для исключения рисков ползущих разрядов и снижения затрат на перезарядку ВОФ и утилизацию сорбентов выыполнена замена ВОФ силовых трансформаторов на необслуживаемые (технология MTraB - автоматическая регенерация сорбента, самодиагностика, сигнализация состояния).</t>
  </si>
  <si>
    <t xml:space="preserve">Согласно Отчету № 88/16 от 29.07.2016г Технической инспекции ЕЭС необходимо выполнение работ по программе модернизации и расширения системы сбора и передачи информации на подстанциях ОАО "ИЭСК". Программа на 2018-2024 гг. от 18.09.2018 года, согласована заместителем генерального директора Филиала АО "СО ЕЭС" ОДУ Сибири М.В. Шломовым и Директором АО "СО ЕЭС" Иркутское РДУ Д.В. Маяковым </t>
  </si>
  <si>
    <t>Аварийный акт от 27.12.2018 .  (срок исполнения работ по аварийному акту в соотв. С ПТЭ- 3 года)</t>
  </si>
  <si>
    <t>Выполнение рекомендаций  по результатам обследования строительных конструкций здания проходной УПК-500 кВ Тыреть, инв.№700В110132; Устранение замечаний Ростехнадзора по акту технического освидетельствования зданий и сооружений УПК-500 кВ Тыреть от 30 октября 2016 года; Получение паспорта готовности ОАО «ИЭСК» к прохождению ОЗП</t>
  </si>
  <si>
    <t xml:space="preserve">Выполнение требований правил технической эксплуатации электрических станций и сетей РФ (ПТЭ РФ п. 5.4.10) и правил устройства электроустановок (ПУЭ п.4.2.27). В соответствии с РД 153-34.0-35.648-01 элементы электромагнитной блокировки выработали свой технический ресурс, из-за чего участились случаи ошибочных действий персонала при выполнении  оперативных переключениях. Для обеспечения надежности передачи электроэнергии, снижение ошибочных действий оперативного персонала произведена реконструкция электромагнитной блокировки  на ПС 110 кВ "Кутулик". </t>
  </si>
  <si>
    <t>Аварийный акт от 14.08.2019</t>
  </si>
  <si>
    <t xml:space="preserve">Аварийный акт филиала от 22.11.2017, акт оценки технического состояния от 01.12.2017. Срок исполнения в соотв. с  ПТЭ -3 года  </t>
  </si>
  <si>
    <t>Аварийный акт от 09.01.2019 - исключение вероятности обесточивания распределительных устройств, нарушения энергоснабжения потребителей, а также несчастных случаев при производстве оперативных переключений</t>
  </si>
  <si>
    <t xml:space="preserve"> На основании письма филиала ОАО "СО ЕЭС" ОДУ СИБИРИ № О4-б3-II-19-7370  проект включен в программу реализации. Период реализации 2016 - 2022гг. </t>
  </si>
  <si>
    <t xml:space="preserve"> По результатам проведенного инженерного обследования строительных конструкций здания были выданы рекомендации о необходимости реконструкции здания для приведения его в состояние эксплуатационной пригодности. Переходящий объект с 2018г.</t>
  </si>
  <si>
    <t xml:space="preserve">По заключению от 13.04.2018  спец.организации ООО "СибПроектКонструкция" по обследованию технического состояния строительных конструкций радиомачт </t>
  </si>
  <si>
    <t>Согласно Федеральному закону РФ от 21.07.2011г. № 256-ФЗ "О безопасности объектов топливно-энергетического комплекса" необходимо приведение в соответсвие требованиям правил по обеспечению безопасности и антитеррористической защищенности объектов топливно-энергетического комплекса ограждения Голуметского сетевого участка, построеного вместе с СУ в 1957г.. Согласно акту инженерного обследования ограждение находилось в ветхом состоянии и не соответствовало действующим требованиям  безопасности, отсутствовали физические средства защиты (АКЛ) по верху ограждения, были выявлены множественные повреждения ограждения.</t>
  </si>
  <si>
    <t xml:space="preserve"> Письмо Министрерства энергетики РФ от 12.05.2015 г. №КМ-5125/02, исполнение обязательств РФ, предусмотренных Стокгольмской конвенцией о стойких органических загрязнителях от 22 мая 2001 г., ратифицированной ФЗ от 27.06.2011 г. №164-ФЗ, выполнение плана мероприятий, связанного с изъятием и утилизацией энергетического оборудования, материалов и отходов, содержащих стойкие органические загрязнители, в т.ч. полихлорбифенилы. </t>
  </si>
  <si>
    <t xml:space="preserve"> По замечаниям осмотра ЗиС Акт от 07.10.2014, Акт от 31.05.2016. Для  предотвращения разрыва транзита 110кВ произведена замена секционного выключателя типа МКП-110 на элегазовый баковый выключатель </t>
  </si>
  <si>
    <t xml:space="preserve"> Переходящий с 2018 года проект( СМР и НР выполнены в 2018 году), в 2019 году затраты на оформление прав собственности.</t>
  </si>
  <si>
    <t>Объект входит в Перечень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2018 году</t>
  </si>
  <si>
    <t>В связи с необходимостью размещения оперативного персонала ЮЭС, для обслуживания и эскплуатации объектов электросетевого хозяйства в Шелеховском районе ведется разработка проекта по возведению административного помещения( Выполнен комплекс инженерных изысканий. Ведутся работы по разработке проектной документации, работы по оформлению земли )</t>
  </si>
  <si>
    <t xml:space="preserve">                               Качество электроэнергии на удалённых участках  не соответствует ГОСТ-32144-2013, падение напряжения более 10%, высокие технические потери, отсутствует возможность подключения новых потребителей.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Предельная нагрузка на существующую инфраструктуру электросетевых объектов в связи с ежегодным приростом нагрузок.</t>
  </si>
  <si>
    <t xml:space="preserve">В связи с необходимостью повышения надежности и качества электроснабжения потребителей, выполнены ПИР, отвод полосы земельного участка.На  сегодняшний  день  ПС 35 кВ Лыловщина  запитана  по  одноцеапной  ВЛ  от  ПС 110/35/10 кВ  Урик.  Отсутствует  возможность  резервирования,  невозможно  выполнить  реконструкцию  существующей  ВЛ  с  переводом  её  на  двухцепное  исполнение.  Перегруз  трансформаторов  на  ПС  Урик.    Основание: Схема электроснабжения Южных районов зоны обслуживагия ф-ла ОАО "ИЭСК" "ВЭС". Постановление Правительства Российской Федерации от 17 октября 2009 года № 823 «О схемах и программах перспективного развития электроэнергетики» .     </t>
  </si>
  <si>
    <t>Устройства противопожарного водопровода и создания необходимых санитарно-бытовых условий для работников базы Оекского РЭС. 
Реализация проекта обусловлена выполнением требований:
1) п. 2.1.1. Правил технической эксплуатации электрических станций и сетей Российской Федерации;
2) п. 23.1., п. 23,3 Правил пожарной безопасности для энергетических предприятий;
3) п. 163, п. 223, п. 212  Трудового кодекса Российской Федерации;
4) п.12.17 СанПиН 2.2.3.1384-03. Гигиенических требования к организации строительного производства и строительных работ</t>
  </si>
  <si>
    <t>Основание для реализации проекта является необходимостью Содержание автомобильной техники в готовности к использованию для восстановления электроснабжения потребителей:
1) П.  6.5.1. «Правила технической эксплуатации электрических станций и сетей Российской Федерации».  
 2) п. 1.2.2. «Правила технической эксплуатации электрических станций и сетей Российской Федерации».
 3) п. 5.1.4. СП 113.13330.2012 «Стоянки автомобилей».
Для стоянки 6 единиц и устройства ремонтного бокса для  автомобильной спец техники необходимо 330 м2. (п.5.1.4. СП 113.13330.2012 Стоянки автомобилей) выполнен ПИР.</t>
  </si>
  <si>
    <t>Повышение надежности электроснабжения потребителей, выполнен ПИР. Переходящий объект с 2018 года.</t>
  </si>
  <si>
    <t>Выполнено строительство оптоволоконного кабеля, письмо №585-07ДСП/5780 от 06.07.2018г.ОАО Иркутскэнерго об организации мобилизационной подготовки.</t>
  </si>
  <si>
    <t>Объект, переходящий с 2018 года, затраты на регистрацию в собственность</t>
  </si>
  <si>
    <t>Реализация данного проекта ведётся согласно :Перечня приоритетных объектов строительства /реконструкции электростевого комплекса,
необходимых для социально-экономического развития  Иркутской области,  финансируемых в рамках инвестиционной программы ОАО "Иркутская электросетевая компания" в 2019 году. Перечень 2019 года и корректировка перечня 2019 года согласована Министерством жилищной политики, энергетики и транспорта Иркутской области (Сулейменов А.М.) от 27.12.2018 (№06.001-05-4.23-5515) и 19.08.2019.  ликвидация последствий ЧС в Иркутской области</t>
  </si>
  <si>
    <t>Развитие инфраструктуры района поселка Новая Лисиха Иркутского района требует дополнительные мощности. Существующие распределительные сети 10 кВ в поселке Новая Лисиха  не позволяют подключать новых потребителей. 
Для удовлетворения растущих потребностей в потреблении э/энергии и повышения надежности электроснабжения потребителей планируется выполнить проект «Реконструкция ПС 35 кВ Дачная (перевод ПС с 35 кВ на 110 кВ)». 
Высокий темп развития индивидуального жилищного  строительства в Иркутском районе уже в настоящее время привел к невыполнению требования надежности N-1 для питающих центров из-за недостоточной трансформаторной мощности.</t>
  </si>
  <si>
    <t>Отклонение сложилось по причине того, что строительство подстанции планировалось ранее, однако из-за длительной процедуры предоставления/оформления земельного участка стройка подстанции сдвигалась. Фактические затраты - поставка оборудования. Развитие жилищного сроительства в п. Марково привело к отсутствию мощности в центре питания РП-Марково, к перегрузу ВЛ-10 кВ Пивзавод-Марково А и Б, что не позволяют подключать новых потребителей и повышает риск возникновения и развития аварийных событий. В настоящее время ООО "БМУ ГЭМ" предоставлена проектная и рабочая документация в полном объеме, на рассмотрении. Работы включены в план ИПР на 20-24 гг.</t>
  </si>
  <si>
    <t>Выполнение предписания ГУ МВД России по Иркутской области №3/2015 от 28 сентября 2015 г.; Выполнение приказа ОАО «ИЭСК» №387 от 02.10.2015 г – «О принятии мер по организации исполнения предписанных ОАО «ИЭСК» мероприятий».</t>
  </si>
  <si>
    <t>По результатам инженерного обследования строительных конструкций здания гаража Алятского участка, инв.№7000000013 в 2017 году специализированной организацией ООО Профи-Град было выявлено несоответствие здания основным требованиям действующих норм по строительству в сейсмических районах, а также было установлено, что здание находятся в аварийном состоянии и выполнение капитального ремонта или реконструкции не целесообразно, в виду соизмеримости затрат на кап.рем.(реконструкцию) и новое строительство.(паспорт)</t>
  </si>
  <si>
    <t>Согласно приложению 1 К приказу РАО ЕЭС России № 57 от 11.02.2008г., Правилам оперативно- диспетчерского управления в электроэнергетике (утв.постановлением Правительства РФ от 27.12 2004г. № 854, Положению " Об информационном взаимодействии между ОАО "СО ЕЭС" и ОАО "ФСК ЕЭС" в сфере обмена технологической информации" строительство дополнительного ВОЛС для разделения сред основного и резервного каналов ТМ и ДК необходимо для обеспечения сохранности телемеханики и организации связи между ПС 220 кВ Черемхово и филиалом АО «СО ЕЭС» Иркутское РДУ.   Данный объект входит в ведомость филиала АО «СО ЕЭС» Иркутское РДУ, поэтому потеря каналов связи приведет к потере телемеханики в ИРДУ и ДПС от системной ПС 220 кВ Черемхово.</t>
  </si>
  <si>
    <t>Согласно приложению 1 К приказу РАО ЕЭС России № 57 от 11.02.2008г., Правилам оперативно- диспетчерского управления в электроэнергетике (утв.постановлением Правительства РФ от 27.12 2004г. № 854, Положению " Об информационном взаимодействии между ОАО "СО ЕЭС" и ОАО "ФСК ЕЭС" в сфере обмена технологической информации" строительство дополнительного ВОЛС для разделения сред основного и резервного каналов ТМ и ДК необходимо для обеспечения сохранности телемеханики и  организации связи между ПС 110 кВ Лесозавод и филиалом АО «СО ЕЭС» Иркутское РДУ.   Данный объект входит в ведомость филиала АО «СО ЕЭС» Иркутское РДУ, поэтому потеря каналов связи приведет к потере телемеханики в ИРДУ и ДПС от системной ПС 110 кВ Лесозавод.</t>
  </si>
  <si>
    <t>По результатам инженерного обследования существующих зданий монтерского пункта базы Заларинского района электрических сетей  и механических мастерских (выполнено в 2007 г ООО "Предприятие Иркут-инвест") было установлено, что здания находятся в аварийном состоянии и выполнение капитального ремонта или реконструкции не целесообразно, в виду соизмеримости затрат на кап.рем.(реконструкцию) и новое строительство.</t>
  </si>
  <si>
    <t>Выполнение предписания ГУ МВД России по Иркутской области №3/2015 от 28.09.2015, выполнение приказа ОАО "ИЭСК" №387 от 02.10.2015 "О принятии мер по организации исполнения предписанных ОАО "ИЭСК" мероприятий"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</si>
</sst>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_ ;\-#,##0\ "/>
    <numFmt numFmtId="167" formatCode="_-* #,##0.00\ _р_._-;\-* #,##0.00\ _р_._-;_-* &quot;-&quot;??\ _р_._-;_-@_-"/>
    <numFmt numFmtId="168" formatCode="#,##0.000"/>
  </numFmts>
  <fonts count="37">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4"/>
      <name val="Times New Roman"/>
      <family val="1"/>
      <charset val="204"/>
    </font>
    <font>
      <sz val="11"/>
      <color theme="1"/>
      <name val="Calibri"/>
      <family val="2"/>
      <scheme val="minor"/>
    </font>
    <font>
      <sz val="10"/>
      <name val="Arial"/>
      <family val="2"/>
    </font>
    <font>
      <sz val="10"/>
      <name val="Helv"/>
    </font>
    <font>
      <b/>
      <sz val="12"/>
      <name val="Times New Roman"/>
      <family val="1"/>
      <charset val="204"/>
    </font>
    <font>
      <b/>
      <sz val="10"/>
      <name val="NTHelvetica/Cyrillic"/>
    </font>
    <font>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22">
    <xf numFmtId="0" fontId="0" fillId="0" borderId="0"/>
    <xf numFmtId="0" fontId="35" fillId="0" borderId="0" applyNumberForma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7" fillId="0" borderId="0"/>
    <xf numFmtId="0" fontId="9" fillId="0" borderId="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8" fillId="0" borderId="0"/>
    <xf numFmtId="0" fontId="28" fillId="0" borderId="0"/>
    <xf numFmtId="0" fontId="8" fillId="0" borderId="0"/>
    <xf numFmtId="0" fontId="29" fillId="0" borderId="0"/>
    <xf numFmtId="0" fontId="29" fillId="0" borderId="0"/>
    <xf numFmtId="164" fontId="8" fillId="0" borderId="0" applyFont="0" applyFill="0" applyBorder="0" applyAlignment="0" applyProtection="0"/>
    <xf numFmtId="166" fontId="29" fillId="0" borderId="0" applyFont="0" applyFill="0" applyBorder="0" applyAlignment="0" applyProtection="0"/>
    <xf numFmtId="167" fontId="8" fillId="0" borderId="0" applyFont="0" applyFill="0" applyBorder="0" applyAlignment="0" applyProtection="0"/>
    <xf numFmtId="0" fontId="7" fillId="0" borderId="0"/>
    <xf numFmtId="0" fontId="6" fillId="0" borderId="0"/>
    <xf numFmtId="0" fontId="31" fillId="0" borderId="0"/>
    <xf numFmtId="0" fontId="9" fillId="0" borderId="0"/>
    <xf numFmtId="0" fontId="9" fillId="0" borderId="0"/>
    <xf numFmtId="0" fontId="9" fillId="0" borderId="0"/>
    <xf numFmtId="0" fontId="5"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2" fillId="0" borderId="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4" fillId="0" borderId="0"/>
    <xf numFmtId="0" fontId="9" fillId="0" borderId="0"/>
    <xf numFmtId="9" fontId="29" fillId="0" borderId="0" applyFont="0" applyFill="0" applyBorder="0" applyAlignment="0" applyProtection="0"/>
    <xf numFmtId="9" fontId="9" fillId="0" borderId="0" applyFont="0" applyFill="0" applyBorder="0" applyAlignment="0" applyProtection="0"/>
    <xf numFmtId="0" fontId="3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9" fillId="0" borderId="0"/>
    <xf numFmtId="0" fontId="2" fillId="0" borderId="0"/>
    <xf numFmtId="164"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37">
    <xf numFmtId="0" fontId="0" fillId="0" borderId="0" xfId="0"/>
    <xf numFmtId="0" fontId="34" fillId="24" borderId="10" xfId="0" applyFont="1" applyFill="1" applyBorder="1" applyAlignment="1">
      <alignment horizontal="center" vertical="center" wrapText="1"/>
    </xf>
    <xf numFmtId="49" fontId="34" fillId="24" borderId="10" xfId="0" applyNumberFormat="1" applyFont="1" applyFill="1" applyBorder="1" applyAlignment="1">
      <alignment horizontal="center" vertical="center" wrapText="1"/>
    </xf>
    <xf numFmtId="49" fontId="9" fillId="24" borderId="10" xfId="0" applyNumberFormat="1" applyFont="1" applyFill="1" applyBorder="1" applyAlignment="1">
      <alignment horizontal="center" vertical="center" wrapText="1"/>
    </xf>
    <xf numFmtId="4" fontId="34" fillId="24" borderId="10" xfId="0" applyNumberFormat="1" applyFont="1" applyFill="1" applyBorder="1" applyAlignment="1">
      <alignment horizontal="center" vertical="center" wrapText="1"/>
    </xf>
    <xf numFmtId="4" fontId="9" fillId="24" borderId="10" xfId="0" applyNumberFormat="1" applyFont="1" applyFill="1" applyBorder="1" applyAlignment="1">
      <alignment horizontal="center" vertical="center" wrapText="1"/>
    </xf>
    <xf numFmtId="168" fontId="34" fillId="24" borderId="10" xfId="0" applyNumberFormat="1" applyFont="1" applyFill="1" applyBorder="1" applyAlignment="1">
      <alignment horizontal="center" vertical="center"/>
    </xf>
    <xf numFmtId="4" fontId="34" fillId="24" borderId="10" xfId="0" applyNumberFormat="1" applyFont="1" applyFill="1" applyBorder="1" applyAlignment="1">
      <alignment horizontal="center" vertical="center"/>
    </xf>
    <xf numFmtId="168" fontId="9" fillId="24" borderId="10" xfId="0" applyNumberFormat="1" applyFont="1" applyFill="1" applyBorder="1" applyAlignment="1">
      <alignment horizontal="center" vertical="center"/>
    </xf>
    <xf numFmtId="0" fontId="9" fillId="24" borderId="10" xfId="0" applyFont="1" applyFill="1" applyBorder="1" applyAlignment="1">
      <alignment horizontal="center" vertical="center" wrapText="1"/>
    </xf>
    <xf numFmtId="0" fontId="9" fillId="24" borderId="10" xfId="0" applyFont="1" applyFill="1" applyBorder="1" applyAlignment="1">
      <alignment horizontal="center" vertical="center" wrapText="1" shrinkToFit="1"/>
    </xf>
    <xf numFmtId="0" fontId="9" fillId="24" borderId="10" xfId="37" applyFont="1" applyFill="1" applyBorder="1" applyAlignment="1">
      <alignment horizontal="center" vertical="center" wrapText="1"/>
    </xf>
    <xf numFmtId="0" fontId="9" fillId="24" borderId="10" xfId="1" applyFont="1" applyFill="1" applyBorder="1" applyAlignment="1">
      <alignment horizontal="center" vertical="center" wrapText="1"/>
    </xf>
    <xf numFmtId="0" fontId="9" fillId="24" borderId="10" xfId="0" applyNumberFormat="1" applyFont="1" applyFill="1" applyBorder="1" applyAlignment="1">
      <alignment horizontal="center" vertical="center" wrapText="1"/>
    </xf>
    <xf numFmtId="0" fontId="9" fillId="24" borderId="10" xfId="38" applyFont="1" applyFill="1" applyBorder="1" applyAlignment="1">
      <alignment horizontal="center" vertical="center" wrapText="1"/>
    </xf>
    <xf numFmtId="0" fontId="9" fillId="24" borderId="10" xfId="0" applyFont="1" applyFill="1" applyBorder="1" applyAlignment="1">
      <alignment horizontal="center" vertical="center" textRotation="90" wrapText="1"/>
    </xf>
    <xf numFmtId="0" fontId="9" fillId="24" borderId="10" xfId="38" applyFont="1" applyFill="1" applyBorder="1" applyAlignment="1">
      <alignment horizontal="center" vertical="center" textRotation="90" wrapText="1"/>
    </xf>
    <xf numFmtId="0" fontId="9" fillId="24" borderId="10" xfId="0" applyFont="1" applyFill="1" applyBorder="1"/>
    <xf numFmtId="0" fontId="9" fillId="24" borderId="11" xfId="38" applyFont="1" applyFill="1" applyBorder="1" applyAlignment="1">
      <alignment horizontal="center" vertical="center" wrapText="1"/>
    </xf>
    <xf numFmtId="0" fontId="9" fillId="24" borderId="13" xfId="38" applyFont="1" applyFill="1" applyBorder="1" applyAlignment="1">
      <alignment horizontal="center" vertical="center" wrapText="1"/>
    </xf>
    <xf numFmtId="0" fontId="9" fillId="24" borderId="12" xfId="38" applyFont="1" applyFill="1" applyBorder="1" applyAlignment="1">
      <alignment horizontal="center" vertical="center" wrapText="1"/>
    </xf>
    <xf numFmtId="0" fontId="9" fillId="24" borderId="10" xfId="38" applyFont="1" applyFill="1" applyBorder="1" applyAlignment="1">
      <alignment horizontal="center" vertical="center" wrapText="1"/>
    </xf>
    <xf numFmtId="0" fontId="9" fillId="24" borderId="0" xfId="38" applyFont="1" applyFill="1"/>
    <xf numFmtId="0" fontId="30" fillId="24" borderId="0" xfId="38" applyFont="1" applyFill="1" applyAlignment="1">
      <alignment horizontal="right" vertical="center"/>
    </xf>
    <xf numFmtId="0" fontId="30" fillId="24" borderId="0" xfId="38" applyFont="1" applyFill="1" applyAlignment="1">
      <alignment horizontal="right"/>
    </xf>
    <xf numFmtId="0" fontId="30" fillId="24" borderId="0" xfId="38" applyFont="1" applyFill="1" applyBorder="1" applyAlignment="1">
      <alignment horizontal="center"/>
    </xf>
    <xf numFmtId="0" fontId="9" fillId="24" borderId="0" xfId="38" applyFont="1" applyFill="1" applyBorder="1"/>
    <xf numFmtId="0" fontId="30" fillId="24" borderId="0" xfId="38" applyFont="1" applyFill="1" applyAlignment="1">
      <alignment horizontal="center" wrapText="1"/>
    </xf>
    <xf numFmtId="0" fontId="30" fillId="24" borderId="0" xfId="38" applyFont="1" applyFill="1" applyAlignment="1">
      <alignment wrapText="1"/>
    </xf>
    <xf numFmtId="0" fontId="30" fillId="24" borderId="0" xfId="38" applyFont="1" applyFill="1" applyBorder="1" applyAlignment="1">
      <alignment horizontal="center"/>
    </xf>
    <xf numFmtId="0" fontId="9" fillId="24" borderId="0" xfId="55" applyFont="1" applyFill="1" applyAlignment="1">
      <alignment horizontal="center" vertical="center"/>
    </xf>
    <xf numFmtId="0" fontId="9" fillId="24" borderId="0" xfId="55" applyFont="1" applyFill="1" applyAlignment="1">
      <alignment horizontal="center" vertical="center"/>
    </xf>
    <xf numFmtId="0" fontId="30" fillId="24" borderId="0" xfId="0" applyFont="1" applyFill="1" applyAlignment="1">
      <alignment horizontal="center"/>
    </xf>
    <xf numFmtId="0" fontId="30" fillId="24" borderId="0" xfId="55" applyFont="1" applyFill="1" applyAlignment="1">
      <alignment horizontal="center" vertical="center"/>
    </xf>
    <xf numFmtId="0" fontId="36" fillId="24" borderId="0" xfId="55" applyFont="1" applyFill="1" applyAlignment="1">
      <alignment horizontal="center" vertical="center"/>
    </xf>
    <xf numFmtId="165" fontId="9" fillId="24" borderId="10" xfId="38" applyNumberFormat="1" applyFont="1" applyFill="1" applyBorder="1" applyAlignment="1">
      <alignment horizontal="center" vertical="center" wrapText="1"/>
    </xf>
    <xf numFmtId="0" fontId="9" fillId="24" borderId="10" xfId="38" applyFont="1" applyFill="1" applyBorder="1" applyAlignment="1">
      <alignment horizontal="center" vertical="center"/>
    </xf>
  </cellXfs>
  <cellStyles count="622">
    <cellStyle name="20% - Акцент1" xfId="2" builtinId="30" customBuiltin="1"/>
    <cellStyle name="20% - Акцент1 2" xfId="60"/>
    <cellStyle name="20% - Акцент2" xfId="3" builtinId="34" customBuiltin="1"/>
    <cellStyle name="20% - Акцент2 2" xfId="61"/>
    <cellStyle name="20% - Акцент3" xfId="4" builtinId="38" customBuiltin="1"/>
    <cellStyle name="20% - Акцент3 2" xfId="62"/>
    <cellStyle name="20% - Акцент4" xfId="5" builtinId="42" customBuiltin="1"/>
    <cellStyle name="20% - Акцент4 2" xfId="63"/>
    <cellStyle name="20% - Акцент5" xfId="6" builtinId="46" customBuiltin="1"/>
    <cellStyle name="20% - Акцент5 2" xfId="64"/>
    <cellStyle name="20% - Акцент6" xfId="7" builtinId="50" customBuiltin="1"/>
    <cellStyle name="20% - Акцент6 2" xfId="65"/>
    <cellStyle name="40% - Акцент1" xfId="8" builtinId="31" customBuiltin="1"/>
    <cellStyle name="40% - Акцент1 2" xfId="66"/>
    <cellStyle name="40% - Акцент2" xfId="9" builtinId="35" customBuiltin="1"/>
    <cellStyle name="40% - Акцент2 2" xfId="67"/>
    <cellStyle name="40% - Акцент3" xfId="10" builtinId="39" customBuiltin="1"/>
    <cellStyle name="40% - Акцент3 2" xfId="68"/>
    <cellStyle name="40% - Акцент4" xfId="11" builtinId="43" customBuiltin="1"/>
    <cellStyle name="40% - Акцент4 2" xfId="69"/>
    <cellStyle name="40% - Акцент5" xfId="12" builtinId="47" customBuiltin="1"/>
    <cellStyle name="40% - Акцент5 2" xfId="70"/>
    <cellStyle name="40% - Акцент6" xfId="13" builtinId="51" customBuiltin="1"/>
    <cellStyle name="40% - Акцент6 2" xfId="71"/>
    <cellStyle name="60% - Акцент1" xfId="14" builtinId="32" customBuiltin="1"/>
    <cellStyle name="60% - Акцент1 2" xfId="72"/>
    <cellStyle name="60% - Акцент2" xfId="15" builtinId="36" customBuiltin="1"/>
    <cellStyle name="60% - Акцент2 2" xfId="73"/>
    <cellStyle name="60% - Акцент3" xfId="16" builtinId="40" customBuiltin="1"/>
    <cellStyle name="60% - Акцент3 2" xfId="74"/>
    <cellStyle name="60% - Акцент4" xfId="17" builtinId="44" customBuiltin="1"/>
    <cellStyle name="60% - Акцент4 2" xfId="75"/>
    <cellStyle name="60% - Акцент5" xfId="18" builtinId="48" customBuiltin="1"/>
    <cellStyle name="60% - Акцент5 2" xfId="76"/>
    <cellStyle name="60% - Акцент6" xfId="19" builtinId="52" customBuiltin="1"/>
    <cellStyle name="60% - Акцент6 2" xfId="77"/>
    <cellStyle name="Normal 2" xfId="78"/>
    <cellStyle name="Акцент1" xfId="20" builtinId="29" customBuiltin="1"/>
    <cellStyle name="Акцент1 2" xfId="79"/>
    <cellStyle name="Акцент2" xfId="21" builtinId="33" customBuiltin="1"/>
    <cellStyle name="Акцент2 2" xfId="80"/>
    <cellStyle name="Акцент3" xfId="22" builtinId="37" customBuiltin="1"/>
    <cellStyle name="Акцент3 2" xfId="81"/>
    <cellStyle name="Акцент4" xfId="23" builtinId="41" customBuiltin="1"/>
    <cellStyle name="Акцент4 2" xfId="82"/>
    <cellStyle name="Акцент5" xfId="24" builtinId="45" customBuiltin="1"/>
    <cellStyle name="Акцент5 2" xfId="83"/>
    <cellStyle name="Акцент6" xfId="25" builtinId="49" customBuiltin="1"/>
    <cellStyle name="Акцент6 2" xfId="84"/>
    <cellStyle name="Ввод " xfId="26" builtinId="20" customBuiltin="1"/>
    <cellStyle name="Ввод  2" xfId="85"/>
    <cellStyle name="Вывод" xfId="27" builtinId="21" customBuiltin="1"/>
    <cellStyle name="Вывод 2" xfId="86"/>
    <cellStyle name="Вычисление" xfId="28" builtinId="22" customBuiltin="1"/>
    <cellStyle name="Вычисление 2" xfId="87"/>
    <cellStyle name="Заголовок 1" xfId="29" builtinId="16" customBuiltin="1"/>
    <cellStyle name="Заголовок 1 2" xfId="88"/>
    <cellStyle name="Заголовок 2" xfId="30" builtinId="17" customBuiltin="1"/>
    <cellStyle name="Заголовок 2 2" xfId="89"/>
    <cellStyle name="Заголовок 3" xfId="31" builtinId="18" customBuiltin="1"/>
    <cellStyle name="Заголовок 3 2" xfId="90"/>
    <cellStyle name="Заголовок 4" xfId="32" builtinId="19" customBuiltin="1"/>
    <cellStyle name="Заголовок 4 2" xfId="91"/>
    <cellStyle name="Итог" xfId="33" builtinId="25" customBuiltin="1"/>
    <cellStyle name="Итог 2" xfId="92"/>
    <cellStyle name="Контрольная ячейка" xfId="34" builtinId="23" customBuiltin="1"/>
    <cellStyle name="Контрольная ячейка 2" xfId="93"/>
    <cellStyle name="Название" xfId="35" builtinId="15" customBuiltin="1"/>
    <cellStyle name="Название 2" xfId="94"/>
    <cellStyle name="Нейтральный" xfId="36" builtinId="28" customBuiltin="1"/>
    <cellStyle name="Нейтральный 2" xfId="95"/>
    <cellStyle name="Обычный" xfId="0" builtinId="0"/>
    <cellStyle name="Обычный 10" xfId="279"/>
    <cellStyle name="Обычный 12 2" xfId="48"/>
    <cellStyle name="Обычный 2" xfId="37"/>
    <cellStyle name="Обычный 2 26 2" xfId="115"/>
    <cellStyle name="Обычный 3" xfId="38"/>
    <cellStyle name="Обычный 3 2" xfId="57"/>
    <cellStyle name="Обычный 3 2 2 2" xfId="49"/>
    <cellStyle name="Обычный 3 21" xfId="103"/>
    <cellStyle name="Обычный 4" xfId="45"/>
    <cellStyle name="Обычный 4 2" xfId="56"/>
    <cellStyle name="Обычный 5" xfId="46"/>
    <cellStyle name="Обычный 6" xfId="47"/>
    <cellStyle name="Обычный 6 10" xfId="280"/>
    <cellStyle name="Обычный 6 11" xfId="451"/>
    <cellStyle name="Обычный 6 2" xfId="53"/>
    <cellStyle name="Обычный 6 2 10" xfId="110"/>
    <cellStyle name="Обычный 6 2 11" xfId="283"/>
    <cellStyle name="Обычный 6 2 12" xfId="454"/>
    <cellStyle name="Обычный 6 2 2" xfId="54"/>
    <cellStyle name="Обычный 6 2 2 10" xfId="284"/>
    <cellStyle name="Обычный 6 2 2 11" xfId="455"/>
    <cellStyle name="Обычный 6 2 2 2" xfId="117"/>
    <cellStyle name="Обычный 6 2 2 2 2" xfId="134"/>
    <cellStyle name="Обычный 6 2 2 2 2 2" xfId="138"/>
    <cellStyle name="Обычный 6 2 2 2 2 2 2" xfId="139"/>
    <cellStyle name="Обычный 6 2 2 2 2 2 2 2" xfId="311"/>
    <cellStyle name="Обычный 6 2 2 2 2 2 2 3" xfId="482"/>
    <cellStyle name="Обычный 6 2 2 2 2 2 3" xfId="140"/>
    <cellStyle name="Обычный 6 2 2 2 2 2 3 2" xfId="312"/>
    <cellStyle name="Обычный 6 2 2 2 2 2 3 3" xfId="483"/>
    <cellStyle name="Обычный 6 2 2 2 2 2 4" xfId="310"/>
    <cellStyle name="Обычный 6 2 2 2 2 2 5" xfId="481"/>
    <cellStyle name="Обычный 6 2 2 2 2 3" xfId="141"/>
    <cellStyle name="Обычный 6 2 2 2 2 3 2" xfId="313"/>
    <cellStyle name="Обычный 6 2 2 2 2 3 3" xfId="484"/>
    <cellStyle name="Обычный 6 2 2 2 2 4" xfId="142"/>
    <cellStyle name="Обычный 6 2 2 2 2 4 2" xfId="314"/>
    <cellStyle name="Обычный 6 2 2 2 2 4 3" xfId="485"/>
    <cellStyle name="Обычный 6 2 2 2 2 5" xfId="306"/>
    <cellStyle name="Обычный 6 2 2 2 2 6" xfId="477"/>
    <cellStyle name="Обычный 6 2 2 2 3" xfId="136"/>
    <cellStyle name="Обычный 6 2 2 2 3 2" xfId="143"/>
    <cellStyle name="Обычный 6 2 2 2 3 2 2" xfId="315"/>
    <cellStyle name="Обычный 6 2 2 2 3 2 3" xfId="486"/>
    <cellStyle name="Обычный 6 2 2 2 3 3" xfId="144"/>
    <cellStyle name="Обычный 6 2 2 2 3 3 2" xfId="316"/>
    <cellStyle name="Обычный 6 2 2 2 3 3 3" xfId="487"/>
    <cellStyle name="Обычный 6 2 2 2 3 4" xfId="308"/>
    <cellStyle name="Обычный 6 2 2 2 3 5" xfId="479"/>
    <cellStyle name="Обычный 6 2 2 2 4" xfId="145"/>
    <cellStyle name="Обычный 6 2 2 2 4 2" xfId="317"/>
    <cellStyle name="Обычный 6 2 2 2 4 3" xfId="488"/>
    <cellStyle name="Обычный 6 2 2 2 5" xfId="146"/>
    <cellStyle name="Обычный 6 2 2 2 5 2" xfId="318"/>
    <cellStyle name="Обычный 6 2 2 2 5 3" xfId="489"/>
    <cellStyle name="Обычный 6 2 2 2 6" xfId="289"/>
    <cellStyle name="Обычный 6 2 2 2 7" xfId="460"/>
    <cellStyle name="Обычный 6 2 2 3" xfId="129"/>
    <cellStyle name="Обычный 6 2 2 3 2" xfId="147"/>
    <cellStyle name="Обычный 6 2 2 3 2 2" xfId="148"/>
    <cellStyle name="Обычный 6 2 2 3 2 2 2" xfId="320"/>
    <cellStyle name="Обычный 6 2 2 3 2 2 3" xfId="491"/>
    <cellStyle name="Обычный 6 2 2 3 2 3" xfId="149"/>
    <cellStyle name="Обычный 6 2 2 3 2 3 2" xfId="321"/>
    <cellStyle name="Обычный 6 2 2 3 2 3 3" xfId="492"/>
    <cellStyle name="Обычный 6 2 2 3 2 4" xfId="319"/>
    <cellStyle name="Обычный 6 2 2 3 2 5" xfId="490"/>
    <cellStyle name="Обычный 6 2 2 3 3" xfId="150"/>
    <cellStyle name="Обычный 6 2 2 3 3 2" xfId="322"/>
    <cellStyle name="Обычный 6 2 2 3 3 3" xfId="493"/>
    <cellStyle name="Обычный 6 2 2 3 4" xfId="151"/>
    <cellStyle name="Обычный 6 2 2 3 4 2" xfId="323"/>
    <cellStyle name="Обычный 6 2 2 3 4 3" xfId="494"/>
    <cellStyle name="Обычный 6 2 2 3 5" xfId="301"/>
    <cellStyle name="Обычный 6 2 2 3 6" xfId="472"/>
    <cellStyle name="Обычный 6 2 2 4" xfId="122"/>
    <cellStyle name="Обычный 6 2 2 4 2" xfId="152"/>
    <cellStyle name="Обычный 6 2 2 4 2 2" xfId="153"/>
    <cellStyle name="Обычный 6 2 2 4 2 2 2" xfId="325"/>
    <cellStyle name="Обычный 6 2 2 4 2 2 3" xfId="496"/>
    <cellStyle name="Обычный 6 2 2 4 2 3" xfId="154"/>
    <cellStyle name="Обычный 6 2 2 4 2 3 2" xfId="326"/>
    <cellStyle name="Обычный 6 2 2 4 2 3 3" xfId="497"/>
    <cellStyle name="Обычный 6 2 2 4 2 4" xfId="324"/>
    <cellStyle name="Обычный 6 2 2 4 2 5" xfId="495"/>
    <cellStyle name="Обычный 6 2 2 4 3" xfId="155"/>
    <cellStyle name="Обычный 6 2 2 4 3 2" xfId="327"/>
    <cellStyle name="Обычный 6 2 2 4 3 3" xfId="498"/>
    <cellStyle name="Обычный 6 2 2 4 4" xfId="156"/>
    <cellStyle name="Обычный 6 2 2 4 4 2" xfId="328"/>
    <cellStyle name="Обычный 6 2 2 4 4 3" xfId="499"/>
    <cellStyle name="Обычный 6 2 2 4 5" xfId="294"/>
    <cellStyle name="Обычный 6 2 2 4 6" xfId="465"/>
    <cellStyle name="Обычный 6 2 2 5" xfId="157"/>
    <cellStyle name="Обычный 6 2 2 5 2" xfId="158"/>
    <cellStyle name="Обычный 6 2 2 5 2 2" xfId="330"/>
    <cellStyle name="Обычный 6 2 2 5 2 3" xfId="501"/>
    <cellStyle name="Обычный 6 2 2 5 3" xfId="159"/>
    <cellStyle name="Обычный 6 2 2 5 3 2" xfId="331"/>
    <cellStyle name="Обычный 6 2 2 5 3 3" xfId="502"/>
    <cellStyle name="Обычный 6 2 2 5 4" xfId="329"/>
    <cellStyle name="Обычный 6 2 2 5 5" xfId="500"/>
    <cellStyle name="Обычный 6 2 2 6" xfId="160"/>
    <cellStyle name="Обычный 6 2 2 6 2" xfId="332"/>
    <cellStyle name="Обычный 6 2 2 6 3" xfId="503"/>
    <cellStyle name="Обычный 6 2 2 7" xfId="161"/>
    <cellStyle name="Обычный 6 2 2 7 2" xfId="333"/>
    <cellStyle name="Обычный 6 2 2 7 3" xfId="504"/>
    <cellStyle name="Обычный 6 2 2 8" xfId="162"/>
    <cellStyle name="Обычный 6 2 2 8 2" xfId="334"/>
    <cellStyle name="Обычный 6 2 2 8 3" xfId="505"/>
    <cellStyle name="Обычный 6 2 2 9" xfId="111"/>
    <cellStyle name="Обычный 6 2 3" xfId="102"/>
    <cellStyle name="Обычный 6 2 3 10" xfId="286"/>
    <cellStyle name="Обычный 6 2 3 11" xfId="457"/>
    <cellStyle name="Обычный 6 2 3 2" xfId="116"/>
    <cellStyle name="Обычный 6 2 3 2 2" xfId="133"/>
    <cellStyle name="Обычный 6 2 3 2 2 2" xfId="163"/>
    <cellStyle name="Обычный 6 2 3 2 2 2 2" xfId="164"/>
    <cellStyle name="Обычный 6 2 3 2 2 2 2 2" xfId="336"/>
    <cellStyle name="Обычный 6 2 3 2 2 2 2 3" xfId="507"/>
    <cellStyle name="Обычный 6 2 3 2 2 2 3" xfId="165"/>
    <cellStyle name="Обычный 6 2 3 2 2 2 3 2" xfId="337"/>
    <cellStyle name="Обычный 6 2 3 2 2 2 3 3" xfId="508"/>
    <cellStyle name="Обычный 6 2 3 2 2 2 4" xfId="335"/>
    <cellStyle name="Обычный 6 2 3 2 2 2 5" xfId="506"/>
    <cellStyle name="Обычный 6 2 3 2 2 3" xfId="166"/>
    <cellStyle name="Обычный 6 2 3 2 2 3 2" xfId="338"/>
    <cellStyle name="Обычный 6 2 3 2 2 3 3" xfId="509"/>
    <cellStyle name="Обычный 6 2 3 2 2 4" xfId="167"/>
    <cellStyle name="Обычный 6 2 3 2 2 4 2" xfId="339"/>
    <cellStyle name="Обычный 6 2 3 2 2 4 3" xfId="510"/>
    <cellStyle name="Обычный 6 2 3 2 2 5" xfId="305"/>
    <cellStyle name="Обычный 6 2 3 2 2 6" xfId="476"/>
    <cellStyle name="Обычный 6 2 3 2 3" xfId="135"/>
    <cellStyle name="Обычный 6 2 3 2 3 2" xfId="168"/>
    <cellStyle name="Обычный 6 2 3 2 3 2 2" xfId="340"/>
    <cellStyle name="Обычный 6 2 3 2 3 2 3" xfId="511"/>
    <cellStyle name="Обычный 6 2 3 2 3 3" xfId="169"/>
    <cellStyle name="Обычный 6 2 3 2 3 3 2" xfId="341"/>
    <cellStyle name="Обычный 6 2 3 2 3 3 3" xfId="512"/>
    <cellStyle name="Обычный 6 2 3 2 3 4" xfId="307"/>
    <cellStyle name="Обычный 6 2 3 2 3 5" xfId="478"/>
    <cellStyle name="Обычный 6 2 3 2 4" xfId="170"/>
    <cellStyle name="Обычный 6 2 3 2 4 2" xfId="342"/>
    <cellStyle name="Обычный 6 2 3 2 4 3" xfId="513"/>
    <cellStyle name="Обычный 6 2 3 2 5" xfId="171"/>
    <cellStyle name="Обычный 6 2 3 2 5 2" xfId="343"/>
    <cellStyle name="Обычный 6 2 3 2 5 3" xfId="514"/>
    <cellStyle name="Обычный 6 2 3 2 6" xfId="288"/>
    <cellStyle name="Обычный 6 2 3 2 7" xfId="459"/>
    <cellStyle name="Обычный 6 2 3 3" xfId="131"/>
    <cellStyle name="Обычный 6 2 3 3 2" xfId="172"/>
    <cellStyle name="Обычный 6 2 3 3 2 2" xfId="173"/>
    <cellStyle name="Обычный 6 2 3 3 2 2 2" xfId="345"/>
    <cellStyle name="Обычный 6 2 3 3 2 2 3" xfId="516"/>
    <cellStyle name="Обычный 6 2 3 3 2 3" xfId="174"/>
    <cellStyle name="Обычный 6 2 3 3 2 3 2" xfId="346"/>
    <cellStyle name="Обычный 6 2 3 3 2 3 3" xfId="517"/>
    <cellStyle name="Обычный 6 2 3 3 2 4" xfId="344"/>
    <cellStyle name="Обычный 6 2 3 3 2 5" xfId="515"/>
    <cellStyle name="Обычный 6 2 3 3 3" xfId="175"/>
    <cellStyle name="Обычный 6 2 3 3 3 2" xfId="347"/>
    <cellStyle name="Обычный 6 2 3 3 3 3" xfId="518"/>
    <cellStyle name="Обычный 6 2 3 3 4" xfId="176"/>
    <cellStyle name="Обычный 6 2 3 3 4 2" xfId="348"/>
    <cellStyle name="Обычный 6 2 3 3 4 3" xfId="519"/>
    <cellStyle name="Обычный 6 2 3 3 5" xfId="303"/>
    <cellStyle name="Обычный 6 2 3 3 6" xfId="474"/>
    <cellStyle name="Обычный 6 2 3 4" xfId="124"/>
    <cellStyle name="Обычный 6 2 3 4 2" xfId="177"/>
    <cellStyle name="Обычный 6 2 3 4 2 2" xfId="178"/>
    <cellStyle name="Обычный 6 2 3 4 2 2 2" xfId="350"/>
    <cellStyle name="Обычный 6 2 3 4 2 2 3" xfId="521"/>
    <cellStyle name="Обычный 6 2 3 4 2 3" xfId="179"/>
    <cellStyle name="Обычный 6 2 3 4 2 3 2" xfId="351"/>
    <cellStyle name="Обычный 6 2 3 4 2 3 3" xfId="522"/>
    <cellStyle name="Обычный 6 2 3 4 2 4" xfId="349"/>
    <cellStyle name="Обычный 6 2 3 4 2 5" xfId="520"/>
    <cellStyle name="Обычный 6 2 3 4 3" xfId="180"/>
    <cellStyle name="Обычный 6 2 3 4 3 2" xfId="352"/>
    <cellStyle name="Обычный 6 2 3 4 3 3" xfId="523"/>
    <cellStyle name="Обычный 6 2 3 4 4" xfId="181"/>
    <cellStyle name="Обычный 6 2 3 4 4 2" xfId="353"/>
    <cellStyle name="Обычный 6 2 3 4 4 3" xfId="524"/>
    <cellStyle name="Обычный 6 2 3 4 5" xfId="296"/>
    <cellStyle name="Обычный 6 2 3 4 6" xfId="467"/>
    <cellStyle name="Обычный 6 2 3 5" xfId="182"/>
    <cellStyle name="Обычный 6 2 3 5 2" xfId="183"/>
    <cellStyle name="Обычный 6 2 3 5 2 2" xfId="355"/>
    <cellStyle name="Обычный 6 2 3 5 2 3" xfId="526"/>
    <cellStyle name="Обычный 6 2 3 5 3" xfId="184"/>
    <cellStyle name="Обычный 6 2 3 5 3 2" xfId="356"/>
    <cellStyle name="Обычный 6 2 3 5 3 3" xfId="527"/>
    <cellStyle name="Обычный 6 2 3 5 4" xfId="354"/>
    <cellStyle name="Обычный 6 2 3 5 5" xfId="525"/>
    <cellStyle name="Обычный 6 2 3 6" xfId="185"/>
    <cellStyle name="Обычный 6 2 3 6 2" xfId="357"/>
    <cellStyle name="Обычный 6 2 3 6 3" xfId="528"/>
    <cellStyle name="Обычный 6 2 3 7" xfId="186"/>
    <cellStyle name="Обычный 6 2 3 7 2" xfId="358"/>
    <cellStyle name="Обычный 6 2 3 7 3" xfId="529"/>
    <cellStyle name="Обычный 6 2 3 8" xfId="187"/>
    <cellStyle name="Обычный 6 2 3 8 2" xfId="359"/>
    <cellStyle name="Обычный 6 2 3 8 3" xfId="530"/>
    <cellStyle name="Обычный 6 2 3 9" xfId="113"/>
    <cellStyle name="Обычный 6 2 4" xfId="128"/>
    <cellStyle name="Обычный 6 2 4 2" xfId="188"/>
    <cellStyle name="Обычный 6 2 4 2 2" xfId="189"/>
    <cellStyle name="Обычный 6 2 4 2 2 2" xfId="361"/>
    <cellStyle name="Обычный 6 2 4 2 2 3" xfId="532"/>
    <cellStyle name="Обычный 6 2 4 2 3" xfId="190"/>
    <cellStyle name="Обычный 6 2 4 2 3 2" xfId="362"/>
    <cellStyle name="Обычный 6 2 4 2 3 3" xfId="533"/>
    <cellStyle name="Обычный 6 2 4 2 4" xfId="360"/>
    <cellStyle name="Обычный 6 2 4 2 5" xfId="531"/>
    <cellStyle name="Обычный 6 2 4 3" xfId="191"/>
    <cellStyle name="Обычный 6 2 4 3 2" xfId="363"/>
    <cellStyle name="Обычный 6 2 4 3 3" xfId="534"/>
    <cellStyle name="Обычный 6 2 4 4" xfId="192"/>
    <cellStyle name="Обычный 6 2 4 4 2" xfId="364"/>
    <cellStyle name="Обычный 6 2 4 4 3" xfId="535"/>
    <cellStyle name="Обычный 6 2 4 5" xfId="300"/>
    <cellStyle name="Обычный 6 2 4 6" xfId="471"/>
    <cellStyle name="Обычный 6 2 5" xfId="121"/>
    <cellStyle name="Обычный 6 2 5 2" xfId="193"/>
    <cellStyle name="Обычный 6 2 5 2 2" xfId="194"/>
    <cellStyle name="Обычный 6 2 5 2 2 2" xfId="366"/>
    <cellStyle name="Обычный 6 2 5 2 2 3" xfId="537"/>
    <cellStyle name="Обычный 6 2 5 2 3" xfId="195"/>
    <cellStyle name="Обычный 6 2 5 2 3 2" xfId="367"/>
    <cellStyle name="Обычный 6 2 5 2 3 3" xfId="538"/>
    <cellStyle name="Обычный 6 2 5 2 4" xfId="365"/>
    <cellStyle name="Обычный 6 2 5 2 5" xfId="536"/>
    <cellStyle name="Обычный 6 2 5 3" xfId="196"/>
    <cellStyle name="Обычный 6 2 5 3 2" xfId="368"/>
    <cellStyle name="Обычный 6 2 5 3 3" xfId="539"/>
    <cellStyle name="Обычный 6 2 5 4" xfId="197"/>
    <cellStyle name="Обычный 6 2 5 4 2" xfId="369"/>
    <cellStyle name="Обычный 6 2 5 4 3" xfId="540"/>
    <cellStyle name="Обычный 6 2 5 5" xfId="293"/>
    <cellStyle name="Обычный 6 2 5 6" xfId="464"/>
    <cellStyle name="Обычный 6 2 6" xfId="198"/>
    <cellStyle name="Обычный 6 2 6 2" xfId="199"/>
    <cellStyle name="Обычный 6 2 6 2 2" xfId="371"/>
    <cellStyle name="Обычный 6 2 6 2 3" xfId="542"/>
    <cellStyle name="Обычный 6 2 6 3" xfId="200"/>
    <cellStyle name="Обычный 6 2 6 3 2" xfId="372"/>
    <cellStyle name="Обычный 6 2 6 3 3" xfId="543"/>
    <cellStyle name="Обычный 6 2 6 4" xfId="370"/>
    <cellStyle name="Обычный 6 2 6 5" xfId="541"/>
    <cellStyle name="Обычный 6 2 7" xfId="201"/>
    <cellStyle name="Обычный 6 2 7 2" xfId="373"/>
    <cellStyle name="Обычный 6 2 7 3" xfId="544"/>
    <cellStyle name="Обычный 6 2 8" xfId="202"/>
    <cellStyle name="Обычный 6 2 8 2" xfId="374"/>
    <cellStyle name="Обычный 6 2 8 3" xfId="545"/>
    <cellStyle name="Обычный 6 2 9" xfId="203"/>
    <cellStyle name="Обычный 6 2 9 2" xfId="375"/>
    <cellStyle name="Обычный 6 2 9 3" xfId="546"/>
    <cellStyle name="Обычный 6 3" xfId="125"/>
    <cellStyle name="Обычный 6 3 2" xfId="204"/>
    <cellStyle name="Обычный 6 3 2 2" xfId="205"/>
    <cellStyle name="Обычный 6 3 2 2 2" xfId="377"/>
    <cellStyle name="Обычный 6 3 2 2 3" xfId="548"/>
    <cellStyle name="Обычный 6 3 2 3" xfId="206"/>
    <cellStyle name="Обычный 6 3 2 3 2" xfId="378"/>
    <cellStyle name="Обычный 6 3 2 3 3" xfId="549"/>
    <cellStyle name="Обычный 6 3 2 4" xfId="376"/>
    <cellStyle name="Обычный 6 3 2 5" xfId="547"/>
    <cellStyle name="Обычный 6 3 3" xfId="207"/>
    <cellStyle name="Обычный 6 3 3 2" xfId="379"/>
    <cellStyle name="Обычный 6 3 3 3" xfId="550"/>
    <cellStyle name="Обычный 6 3 4" xfId="208"/>
    <cellStyle name="Обычный 6 3 4 2" xfId="380"/>
    <cellStyle name="Обычный 6 3 4 3" xfId="551"/>
    <cellStyle name="Обычный 6 3 5" xfId="297"/>
    <cellStyle name="Обычный 6 3 6" xfId="468"/>
    <cellStyle name="Обычный 6 4" xfId="118"/>
    <cellStyle name="Обычный 6 4 2" xfId="209"/>
    <cellStyle name="Обычный 6 4 2 2" xfId="210"/>
    <cellStyle name="Обычный 6 4 2 2 2" xfId="382"/>
    <cellStyle name="Обычный 6 4 2 2 3" xfId="553"/>
    <cellStyle name="Обычный 6 4 2 3" xfId="211"/>
    <cellStyle name="Обычный 6 4 2 3 2" xfId="383"/>
    <cellStyle name="Обычный 6 4 2 3 3" xfId="554"/>
    <cellStyle name="Обычный 6 4 2 4" xfId="381"/>
    <cellStyle name="Обычный 6 4 2 5" xfId="552"/>
    <cellStyle name="Обычный 6 4 3" xfId="212"/>
    <cellStyle name="Обычный 6 4 3 2" xfId="384"/>
    <cellStyle name="Обычный 6 4 3 3" xfId="555"/>
    <cellStyle name="Обычный 6 4 4" xfId="213"/>
    <cellStyle name="Обычный 6 4 4 2" xfId="385"/>
    <cellStyle name="Обычный 6 4 4 3" xfId="556"/>
    <cellStyle name="Обычный 6 4 5" xfId="290"/>
    <cellStyle name="Обычный 6 4 6" xfId="461"/>
    <cellStyle name="Обычный 6 5" xfId="214"/>
    <cellStyle name="Обычный 6 5 2" xfId="215"/>
    <cellStyle name="Обычный 6 5 2 2" xfId="387"/>
    <cellStyle name="Обычный 6 5 2 3" xfId="558"/>
    <cellStyle name="Обычный 6 5 3" xfId="216"/>
    <cellStyle name="Обычный 6 5 3 2" xfId="388"/>
    <cellStyle name="Обычный 6 5 3 3" xfId="559"/>
    <cellStyle name="Обычный 6 5 4" xfId="386"/>
    <cellStyle name="Обычный 6 5 5" xfId="557"/>
    <cellStyle name="Обычный 6 6" xfId="217"/>
    <cellStyle name="Обычный 6 6 2" xfId="389"/>
    <cellStyle name="Обычный 6 6 3" xfId="560"/>
    <cellStyle name="Обычный 6 7" xfId="218"/>
    <cellStyle name="Обычный 6 7 2" xfId="390"/>
    <cellStyle name="Обычный 6 7 3" xfId="561"/>
    <cellStyle name="Обычный 6 8" xfId="219"/>
    <cellStyle name="Обычный 6 8 2" xfId="391"/>
    <cellStyle name="Обычный 6 8 3" xfId="562"/>
    <cellStyle name="Обычный 6 9" xfId="107"/>
    <cellStyle name="Обычный 7" xfId="55"/>
    <cellStyle name="Обычный 7 2" xfId="59"/>
    <cellStyle name="Обычный 7 2 10" xfId="456"/>
    <cellStyle name="Обычный 7 2 2" xfId="130"/>
    <cellStyle name="Обычный 7 2 2 2" xfId="220"/>
    <cellStyle name="Обычный 7 2 2 2 2" xfId="221"/>
    <cellStyle name="Обычный 7 2 2 2 2 2" xfId="393"/>
    <cellStyle name="Обычный 7 2 2 2 2 3" xfId="564"/>
    <cellStyle name="Обычный 7 2 2 2 3" xfId="222"/>
    <cellStyle name="Обычный 7 2 2 2 3 2" xfId="394"/>
    <cellStyle name="Обычный 7 2 2 2 3 3" xfId="565"/>
    <cellStyle name="Обычный 7 2 2 2 4" xfId="392"/>
    <cellStyle name="Обычный 7 2 2 2 5" xfId="563"/>
    <cellStyle name="Обычный 7 2 2 3" xfId="223"/>
    <cellStyle name="Обычный 7 2 2 3 2" xfId="395"/>
    <cellStyle name="Обычный 7 2 2 3 3" xfId="566"/>
    <cellStyle name="Обычный 7 2 2 4" xfId="224"/>
    <cellStyle name="Обычный 7 2 2 4 2" xfId="396"/>
    <cellStyle name="Обычный 7 2 2 4 3" xfId="567"/>
    <cellStyle name="Обычный 7 2 2 5" xfId="302"/>
    <cellStyle name="Обычный 7 2 2 6" xfId="473"/>
    <cellStyle name="Обычный 7 2 3" xfId="123"/>
    <cellStyle name="Обычный 7 2 3 2" xfId="225"/>
    <cellStyle name="Обычный 7 2 3 2 2" xfId="226"/>
    <cellStyle name="Обычный 7 2 3 2 2 2" xfId="398"/>
    <cellStyle name="Обычный 7 2 3 2 2 3" xfId="569"/>
    <cellStyle name="Обычный 7 2 3 2 3" xfId="227"/>
    <cellStyle name="Обычный 7 2 3 2 3 2" xfId="399"/>
    <cellStyle name="Обычный 7 2 3 2 3 3" xfId="570"/>
    <cellStyle name="Обычный 7 2 3 2 4" xfId="397"/>
    <cellStyle name="Обычный 7 2 3 2 5" xfId="568"/>
    <cellStyle name="Обычный 7 2 3 3" xfId="228"/>
    <cellStyle name="Обычный 7 2 3 3 2" xfId="400"/>
    <cellStyle name="Обычный 7 2 3 3 3" xfId="571"/>
    <cellStyle name="Обычный 7 2 3 4" xfId="229"/>
    <cellStyle name="Обычный 7 2 3 4 2" xfId="401"/>
    <cellStyle name="Обычный 7 2 3 4 3" xfId="572"/>
    <cellStyle name="Обычный 7 2 3 5" xfId="295"/>
    <cellStyle name="Обычный 7 2 3 6" xfId="466"/>
    <cellStyle name="Обычный 7 2 4" xfId="230"/>
    <cellStyle name="Обычный 7 2 4 2" xfId="231"/>
    <cellStyle name="Обычный 7 2 4 2 2" xfId="403"/>
    <cellStyle name="Обычный 7 2 4 2 3" xfId="574"/>
    <cellStyle name="Обычный 7 2 4 3" xfId="232"/>
    <cellStyle name="Обычный 7 2 4 3 2" xfId="404"/>
    <cellStyle name="Обычный 7 2 4 3 3" xfId="575"/>
    <cellStyle name="Обычный 7 2 4 4" xfId="402"/>
    <cellStyle name="Обычный 7 2 4 5" xfId="573"/>
    <cellStyle name="Обычный 7 2 5" xfId="233"/>
    <cellStyle name="Обычный 7 2 5 2" xfId="405"/>
    <cellStyle name="Обычный 7 2 5 3" xfId="576"/>
    <cellStyle name="Обычный 7 2 6" xfId="234"/>
    <cellStyle name="Обычный 7 2 6 2" xfId="406"/>
    <cellStyle name="Обычный 7 2 6 3" xfId="577"/>
    <cellStyle name="Обычный 7 2 7" xfId="235"/>
    <cellStyle name="Обычный 7 2 7 2" xfId="407"/>
    <cellStyle name="Обычный 7 2 7 3" xfId="578"/>
    <cellStyle name="Обычный 7 2 8" xfId="112"/>
    <cellStyle name="Обычный 7 2 9" xfId="285"/>
    <cellStyle name="Обычный 8" xfId="58"/>
    <cellStyle name="Обычный 9" xfId="114"/>
    <cellStyle name="Обычный 9 2" xfId="132"/>
    <cellStyle name="Обычный 9 2 2" xfId="236"/>
    <cellStyle name="Обычный 9 2 2 2" xfId="237"/>
    <cellStyle name="Обычный 9 2 2 2 2" xfId="409"/>
    <cellStyle name="Обычный 9 2 2 2 3" xfId="580"/>
    <cellStyle name="Обычный 9 2 2 3" xfId="238"/>
    <cellStyle name="Обычный 9 2 2 3 2" xfId="410"/>
    <cellStyle name="Обычный 9 2 2 3 3" xfId="581"/>
    <cellStyle name="Обычный 9 2 2 4" xfId="239"/>
    <cellStyle name="Обычный 9 2 2 4 2" xfId="411"/>
    <cellStyle name="Обычный 9 2 2 4 3" xfId="582"/>
    <cellStyle name="Обычный 9 2 2 5" xfId="408"/>
    <cellStyle name="Обычный 9 2 2 6" xfId="579"/>
    <cellStyle name="Обычный 9 2 3" xfId="240"/>
    <cellStyle name="Обычный 9 2 3 2" xfId="412"/>
    <cellStyle name="Обычный 9 2 3 3" xfId="583"/>
    <cellStyle name="Обычный 9 2 4" xfId="241"/>
    <cellStyle name="Обычный 9 2 4 2" xfId="413"/>
    <cellStyle name="Обычный 9 2 4 3" xfId="584"/>
    <cellStyle name="Обычный 9 2 5" xfId="304"/>
    <cellStyle name="Обычный 9 2 6" xfId="475"/>
    <cellStyle name="Обычный 9 3" xfId="137"/>
    <cellStyle name="Обычный 9 3 2" xfId="242"/>
    <cellStyle name="Обычный 9 3 2 2" xfId="414"/>
    <cellStyle name="Обычный 9 3 2 3" xfId="585"/>
    <cellStyle name="Обычный 9 3 3" xfId="243"/>
    <cellStyle name="Обычный 9 3 3 2" xfId="415"/>
    <cellStyle name="Обычный 9 3 3 3" xfId="586"/>
    <cellStyle name="Обычный 9 3 4" xfId="244"/>
    <cellStyle name="Обычный 9 3 4 2" xfId="416"/>
    <cellStyle name="Обычный 9 3 4 3" xfId="587"/>
    <cellStyle name="Обычный 9 3 5" xfId="309"/>
    <cellStyle name="Обычный 9 3 6" xfId="480"/>
    <cellStyle name="Обычный 9 4" xfId="245"/>
    <cellStyle name="Обычный 9 4 2" xfId="417"/>
    <cellStyle name="Обычный 9 4 3" xfId="588"/>
    <cellStyle name="Обычный 9 5" xfId="246"/>
    <cellStyle name="Обычный 9 5 2" xfId="418"/>
    <cellStyle name="Обычный 9 5 3" xfId="589"/>
    <cellStyle name="Обычный 9 6" xfId="287"/>
    <cellStyle name="Обычный 9 7" xfId="458"/>
    <cellStyle name="Плохой" xfId="39" builtinId="27" customBuiltin="1"/>
    <cellStyle name="Плохой 2" xfId="96"/>
    <cellStyle name="Пояснение" xfId="40" builtinId="53" customBuiltin="1"/>
    <cellStyle name="Пояснение 2" xfId="97"/>
    <cellStyle name="Примечание" xfId="41" builtinId="10" customBuiltin="1"/>
    <cellStyle name="Примечание 2" xfId="98"/>
    <cellStyle name="Процентный 2" xfId="104"/>
    <cellStyle name="Процентный 3" xfId="105"/>
    <cellStyle name="Связанная ячейка" xfId="42" builtinId="24" customBuiltin="1"/>
    <cellStyle name="Связанная ячейка 2" xfId="99"/>
    <cellStyle name="Стиль 1" xfId="106"/>
    <cellStyle name="Текст предупреждения" xfId="43" builtinId="11" customBuiltin="1"/>
    <cellStyle name="Текст предупреждения 2" xfId="100"/>
    <cellStyle name="УровеньСтолб_1" xfId="1" builtinId="2" iLevel="0"/>
    <cellStyle name="Финансовый 2" xfId="50"/>
    <cellStyle name="Финансовый 2 10" xfId="452"/>
    <cellStyle name="Финансовый 2 2" xfId="126"/>
    <cellStyle name="Финансовый 2 2 2" xfId="247"/>
    <cellStyle name="Финансовый 2 2 2 2" xfId="248"/>
    <cellStyle name="Финансовый 2 2 2 2 2" xfId="51"/>
    <cellStyle name="Финансовый 2 2 2 2 3" xfId="420"/>
    <cellStyle name="Финансовый 2 2 2 2 4" xfId="591"/>
    <cellStyle name="Финансовый 2 2 2 3" xfId="249"/>
    <cellStyle name="Финансовый 2 2 2 3 2" xfId="421"/>
    <cellStyle name="Финансовый 2 2 2 3 3" xfId="592"/>
    <cellStyle name="Финансовый 2 2 2 4" xfId="419"/>
    <cellStyle name="Финансовый 2 2 2 5" xfId="590"/>
    <cellStyle name="Финансовый 2 2 3" xfId="250"/>
    <cellStyle name="Финансовый 2 2 3 2" xfId="422"/>
    <cellStyle name="Финансовый 2 2 3 3" xfId="593"/>
    <cellStyle name="Финансовый 2 2 4" xfId="251"/>
    <cellStyle name="Финансовый 2 2 4 2" xfId="423"/>
    <cellStyle name="Финансовый 2 2 4 3" xfId="594"/>
    <cellStyle name="Финансовый 2 2 5" xfId="298"/>
    <cellStyle name="Финансовый 2 2 6" xfId="469"/>
    <cellStyle name="Финансовый 2 3" xfId="119"/>
    <cellStyle name="Финансовый 2 3 2" xfId="252"/>
    <cellStyle name="Финансовый 2 3 2 2" xfId="253"/>
    <cellStyle name="Финансовый 2 3 2 2 2" xfId="425"/>
    <cellStyle name="Финансовый 2 3 2 2 3" xfId="596"/>
    <cellStyle name="Финансовый 2 3 2 3" xfId="254"/>
    <cellStyle name="Финансовый 2 3 2 3 2" xfId="426"/>
    <cellStyle name="Финансовый 2 3 2 3 3" xfId="597"/>
    <cellStyle name="Финансовый 2 3 2 4" xfId="424"/>
    <cellStyle name="Финансовый 2 3 2 5" xfId="595"/>
    <cellStyle name="Финансовый 2 3 3" xfId="255"/>
    <cellStyle name="Финансовый 2 3 3 2" xfId="427"/>
    <cellStyle name="Финансовый 2 3 3 3" xfId="598"/>
    <cellStyle name="Финансовый 2 3 4" xfId="256"/>
    <cellStyle name="Финансовый 2 3 4 2" xfId="428"/>
    <cellStyle name="Финансовый 2 3 4 3" xfId="599"/>
    <cellStyle name="Финансовый 2 3 5" xfId="291"/>
    <cellStyle name="Финансовый 2 3 6" xfId="462"/>
    <cellStyle name="Финансовый 2 4" xfId="257"/>
    <cellStyle name="Финансовый 2 4 2" xfId="258"/>
    <cellStyle name="Финансовый 2 4 2 2" xfId="430"/>
    <cellStyle name="Финансовый 2 4 2 3" xfId="601"/>
    <cellStyle name="Финансовый 2 4 3" xfId="259"/>
    <cellStyle name="Финансовый 2 4 3 2" xfId="431"/>
    <cellStyle name="Финансовый 2 4 3 3" xfId="602"/>
    <cellStyle name="Финансовый 2 4 4" xfId="429"/>
    <cellStyle name="Финансовый 2 4 5" xfId="600"/>
    <cellStyle name="Финансовый 2 5" xfId="260"/>
    <cellStyle name="Финансовый 2 5 2" xfId="432"/>
    <cellStyle name="Финансовый 2 5 3" xfId="603"/>
    <cellStyle name="Финансовый 2 6" xfId="261"/>
    <cellStyle name="Финансовый 2 6 2" xfId="433"/>
    <cellStyle name="Финансовый 2 6 3" xfId="604"/>
    <cellStyle name="Финансовый 2 7" xfId="262"/>
    <cellStyle name="Финансовый 2 7 2" xfId="434"/>
    <cellStyle name="Финансовый 2 7 3" xfId="605"/>
    <cellStyle name="Финансовый 2 8" xfId="108"/>
    <cellStyle name="Финансовый 2 9" xfId="281"/>
    <cellStyle name="Финансовый 3" xfId="52"/>
    <cellStyle name="Финансовый 3 10" xfId="453"/>
    <cellStyle name="Финансовый 3 2" xfId="127"/>
    <cellStyle name="Финансовый 3 2 2" xfId="263"/>
    <cellStyle name="Финансовый 3 2 2 2" xfId="264"/>
    <cellStyle name="Финансовый 3 2 2 2 2" xfId="436"/>
    <cellStyle name="Финансовый 3 2 2 2 3" xfId="607"/>
    <cellStyle name="Финансовый 3 2 2 3" xfId="265"/>
    <cellStyle name="Финансовый 3 2 2 3 2" xfId="437"/>
    <cellStyle name="Финансовый 3 2 2 3 3" xfId="608"/>
    <cellStyle name="Финансовый 3 2 2 4" xfId="435"/>
    <cellStyle name="Финансовый 3 2 2 5" xfId="606"/>
    <cellStyle name="Финансовый 3 2 3" xfId="266"/>
    <cellStyle name="Финансовый 3 2 3 2" xfId="438"/>
    <cellStyle name="Финансовый 3 2 3 3" xfId="609"/>
    <cellStyle name="Финансовый 3 2 4" xfId="267"/>
    <cellStyle name="Финансовый 3 2 4 2" xfId="439"/>
    <cellStyle name="Финансовый 3 2 4 3" xfId="610"/>
    <cellStyle name="Финансовый 3 2 5" xfId="299"/>
    <cellStyle name="Финансовый 3 2 6" xfId="470"/>
    <cellStyle name="Финансовый 3 3" xfId="120"/>
    <cellStyle name="Финансовый 3 3 2" xfId="268"/>
    <cellStyle name="Финансовый 3 3 2 2" xfId="269"/>
    <cellStyle name="Финансовый 3 3 2 2 2" xfId="441"/>
    <cellStyle name="Финансовый 3 3 2 2 3" xfId="612"/>
    <cellStyle name="Финансовый 3 3 2 3" xfId="270"/>
    <cellStyle name="Финансовый 3 3 2 3 2" xfId="442"/>
    <cellStyle name="Финансовый 3 3 2 3 3" xfId="613"/>
    <cellStyle name="Финансовый 3 3 2 4" xfId="440"/>
    <cellStyle name="Финансовый 3 3 2 5" xfId="611"/>
    <cellStyle name="Финансовый 3 3 3" xfId="271"/>
    <cellStyle name="Финансовый 3 3 3 2" xfId="443"/>
    <cellStyle name="Финансовый 3 3 3 3" xfId="614"/>
    <cellStyle name="Финансовый 3 3 4" xfId="272"/>
    <cellStyle name="Финансовый 3 3 4 2" xfId="444"/>
    <cellStyle name="Финансовый 3 3 4 3" xfId="615"/>
    <cellStyle name="Финансовый 3 3 5" xfId="292"/>
    <cellStyle name="Финансовый 3 3 6" xfId="463"/>
    <cellStyle name="Финансовый 3 4" xfId="273"/>
    <cellStyle name="Финансовый 3 4 2" xfId="274"/>
    <cellStyle name="Финансовый 3 4 2 2" xfId="446"/>
    <cellStyle name="Финансовый 3 4 2 3" xfId="617"/>
    <cellStyle name="Финансовый 3 4 3" xfId="275"/>
    <cellStyle name="Финансовый 3 4 3 2" xfId="447"/>
    <cellStyle name="Финансовый 3 4 3 3" xfId="618"/>
    <cellStyle name="Финансовый 3 4 4" xfId="445"/>
    <cellStyle name="Финансовый 3 4 5" xfId="616"/>
    <cellStyle name="Финансовый 3 5" xfId="276"/>
    <cellStyle name="Финансовый 3 5 2" xfId="448"/>
    <cellStyle name="Финансовый 3 5 3" xfId="619"/>
    <cellStyle name="Финансовый 3 6" xfId="277"/>
    <cellStyle name="Финансовый 3 6 2" xfId="449"/>
    <cellStyle name="Финансовый 3 6 3" xfId="620"/>
    <cellStyle name="Финансовый 3 7" xfId="278"/>
    <cellStyle name="Финансовый 3 7 2" xfId="450"/>
    <cellStyle name="Финансовый 3 7 3" xfId="621"/>
    <cellStyle name="Финансовый 3 8" xfId="109"/>
    <cellStyle name="Финансовый 3 9" xfId="282"/>
    <cellStyle name="Хороший" xfId="44" builtinId="26" customBuiltin="1"/>
    <cellStyle name="Хороший 2" xfId="10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1"/>
  <sheetViews>
    <sheetView tabSelected="1" view="pageBreakPreview" zoomScale="80" zoomScaleSheetLayoutView="80" workbookViewId="0">
      <selection activeCell="F23" sqref="F23"/>
    </sheetView>
  </sheetViews>
  <sheetFormatPr defaultRowHeight="15.75"/>
  <cols>
    <col min="1" max="1" width="10.625" style="22" customWidth="1"/>
    <col min="2" max="2" width="37.25" style="22" customWidth="1"/>
    <col min="3" max="3" width="17.375" style="22" customWidth="1"/>
    <col min="4" max="5" width="18" style="22" customWidth="1"/>
    <col min="6" max="6" width="17.25" style="22" customWidth="1"/>
    <col min="7" max="7" width="20" style="22" customWidth="1"/>
    <col min="8" max="8" width="14.75" style="22" customWidth="1"/>
    <col min="9" max="9" width="11" style="22" customWidth="1"/>
    <col min="10" max="11" width="14.75" style="22" customWidth="1"/>
    <col min="12" max="12" width="9.5" style="22" customWidth="1"/>
    <col min="13" max="13" width="14.75" style="22" customWidth="1"/>
    <col min="14" max="14" width="10" style="22" customWidth="1"/>
    <col min="15" max="16" width="14.75" style="22" customWidth="1"/>
    <col min="17" max="17" width="9.25" style="22" customWidth="1"/>
    <col min="18" max="18" width="18" style="22" customWidth="1"/>
    <col min="19" max="19" width="12.375" style="22" customWidth="1"/>
    <col min="20" max="20" width="10.625" style="22" customWidth="1"/>
    <col min="21" max="21" width="8.875" style="22" customWidth="1"/>
    <col min="22" max="22" width="9.5" style="22" customWidth="1"/>
    <col min="23" max="23" width="9.25" style="22" customWidth="1"/>
    <col min="24" max="24" width="5.75" style="22" customWidth="1"/>
    <col min="25" max="25" width="12.5" style="22" customWidth="1"/>
    <col min="26" max="26" width="10.25" style="22" customWidth="1"/>
    <col min="27" max="27" width="9.625" style="22" customWidth="1"/>
    <col min="28" max="28" width="9.25" style="22" customWidth="1"/>
    <col min="29" max="29" width="112.125" style="22" customWidth="1"/>
    <col min="30" max="64" width="9" style="22"/>
    <col min="65" max="65" width="17.375" style="22" customWidth="1"/>
    <col min="66" max="16384" width="9" style="22"/>
  </cols>
  <sheetData>
    <row r="1" spans="1:30" ht="18.75">
      <c r="AC1" s="23" t="s">
        <v>11</v>
      </c>
    </row>
    <row r="2" spans="1:30" ht="18.75">
      <c r="AC2" s="24" t="s">
        <v>0</v>
      </c>
    </row>
    <row r="3" spans="1:30" ht="18.75">
      <c r="AC3" s="24" t="s">
        <v>17</v>
      </c>
    </row>
    <row r="4" spans="1:30" s="26" customFormat="1" ht="18.75">
      <c r="A4" s="25" t="s">
        <v>16</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row>
    <row r="5" spans="1:30" s="26" customFormat="1" ht="18.75">
      <c r="A5" s="27" t="s">
        <v>448</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8"/>
    </row>
    <row r="6" spans="1:30" s="26" customFormat="1" ht="18.75">
      <c r="A6" s="29"/>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30" s="26" customFormat="1" ht="18.75">
      <c r="A7" s="27" t="s">
        <v>77</v>
      </c>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row>
    <row r="8" spans="1:30">
      <c r="A8" s="30" t="s">
        <v>15</v>
      </c>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row>
    <row r="9" spans="1:30">
      <c r="A9" s="31"/>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row>
    <row r="10" spans="1:30" ht="18.75">
      <c r="A10" s="32" t="s">
        <v>455</v>
      </c>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row>
    <row r="12" spans="1:30" ht="18.75">
      <c r="A12" s="33" t="s">
        <v>76</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row>
    <row r="13" spans="1:30">
      <c r="A13" s="30" t="s">
        <v>18</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row>
    <row r="15" spans="1:30">
      <c r="A15" s="18" t="s">
        <v>13</v>
      </c>
      <c r="B15" s="21" t="s">
        <v>9</v>
      </c>
      <c r="C15" s="21" t="s">
        <v>1</v>
      </c>
      <c r="D15" s="21" t="s">
        <v>19</v>
      </c>
      <c r="E15" s="21" t="s">
        <v>20</v>
      </c>
      <c r="F15" s="21" t="s">
        <v>450</v>
      </c>
      <c r="G15" s="21" t="s">
        <v>451</v>
      </c>
      <c r="H15" s="21" t="s">
        <v>452</v>
      </c>
      <c r="I15" s="21"/>
      <c r="J15" s="21"/>
      <c r="K15" s="21"/>
      <c r="L15" s="21"/>
      <c r="M15" s="21"/>
      <c r="N15" s="21"/>
      <c r="O15" s="21"/>
      <c r="P15" s="21"/>
      <c r="Q15" s="21"/>
      <c r="R15" s="21" t="s">
        <v>453</v>
      </c>
      <c r="S15" s="21" t="s">
        <v>454</v>
      </c>
      <c r="T15" s="17"/>
      <c r="U15" s="17"/>
      <c r="V15" s="17"/>
      <c r="W15" s="17"/>
      <c r="X15" s="17"/>
      <c r="Y15" s="17"/>
      <c r="Z15" s="17"/>
      <c r="AA15" s="17"/>
      <c r="AB15" s="17"/>
      <c r="AC15" s="21" t="s">
        <v>2</v>
      </c>
    </row>
    <row r="16" spans="1:30">
      <c r="A16" s="19"/>
      <c r="B16" s="21"/>
      <c r="C16" s="21"/>
      <c r="D16" s="21"/>
      <c r="E16" s="21"/>
      <c r="F16" s="21"/>
      <c r="G16" s="17"/>
      <c r="H16" s="21" t="s">
        <v>4</v>
      </c>
      <c r="I16" s="21"/>
      <c r="J16" s="21"/>
      <c r="K16" s="21"/>
      <c r="L16" s="21"/>
      <c r="M16" s="21" t="s">
        <v>5</v>
      </c>
      <c r="N16" s="21"/>
      <c r="O16" s="21"/>
      <c r="P16" s="21"/>
      <c r="Q16" s="21"/>
      <c r="R16" s="21"/>
      <c r="S16" s="16" t="s">
        <v>10</v>
      </c>
      <c r="T16" s="17"/>
      <c r="U16" s="15" t="s">
        <v>6</v>
      </c>
      <c r="V16" s="15"/>
      <c r="W16" s="15" t="s">
        <v>12</v>
      </c>
      <c r="X16" s="17"/>
      <c r="Y16" s="15" t="s">
        <v>14</v>
      </c>
      <c r="Z16" s="17"/>
      <c r="AA16" s="15" t="s">
        <v>7</v>
      </c>
      <c r="AB16" s="17"/>
      <c r="AC16" s="21"/>
    </row>
    <row r="17" spans="1:29">
      <c r="A17" s="19"/>
      <c r="B17" s="21"/>
      <c r="C17" s="21"/>
      <c r="D17" s="21"/>
      <c r="E17" s="21"/>
      <c r="F17" s="21"/>
      <c r="G17" s="17"/>
      <c r="H17" s="15" t="s">
        <v>10</v>
      </c>
      <c r="I17" s="15" t="s">
        <v>6</v>
      </c>
      <c r="J17" s="15" t="s">
        <v>12</v>
      </c>
      <c r="K17" s="15" t="s">
        <v>14</v>
      </c>
      <c r="L17" s="15" t="s">
        <v>7</v>
      </c>
      <c r="M17" s="16" t="s">
        <v>8</v>
      </c>
      <c r="N17" s="16" t="s">
        <v>6</v>
      </c>
      <c r="O17" s="15" t="s">
        <v>12</v>
      </c>
      <c r="P17" s="16" t="s">
        <v>14</v>
      </c>
      <c r="Q17" s="16" t="s">
        <v>7</v>
      </c>
      <c r="R17" s="21"/>
      <c r="S17" s="17"/>
      <c r="T17" s="17"/>
      <c r="U17" s="15"/>
      <c r="V17" s="15"/>
      <c r="W17" s="17"/>
      <c r="X17" s="17"/>
      <c r="Y17" s="17"/>
      <c r="Z17" s="17"/>
      <c r="AA17" s="17"/>
      <c r="AB17" s="17"/>
      <c r="AC17" s="21"/>
    </row>
    <row r="18" spans="1:29" ht="47.25">
      <c r="A18" s="20"/>
      <c r="B18" s="21"/>
      <c r="C18" s="21"/>
      <c r="D18" s="21"/>
      <c r="E18" s="21"/>
      <c r="F18" s="21"/>
      <c r="G18" s="17"/>
      <c r="H18" s="15"/>
      <c r="I18" s="15"/>
      <c r="J18" s="15"/>
      <c r="K18" s="15"/>
      <c r="L18" s="15"/>
      <c r="M18" s="16"/>
      <c r="N18" s="16"/>
      <c r="O18" s="15"/>
      <c r="P18" s="16"/>
      <c r="Q18" s="16"/>
      <c r="R18" s="21"/>
      <c r="S18" s="14" t="s">
        <v>21</v>
      </c>
      <c r="T18" s="14" t="s">
        <v>3</v>
      </c>
      <c r="U18" s="14" t="s">
        <v>21</v>
      </c>
      <c r="V18" s="14" t="s">
        <v>3</v>
      </c>
      <c r="W18" s="14" t="s">
        <v>21</v>
      </c>
      <c r="X18" s="14" t="s">
        <v>3</v>
      </c>
      <c r="Y18" s="14" t="s">
        <v>21</v>
      </c>
      <c r="Z18" s="14" t="s">
        <v>3</v>
      </c>
      <c r="AA18" s="14" t="s">
        <v>21</v>
      </c>
      <c r="AB18" s="14" t="s">
        <v>3</v>
      </c>
      <c r="AC18" s="21"/>
    </row>
    <row r="19" spans="1:29">
      <c r="A19" s="14">
        <v>1</v>
      </c>
      <c r="B19" s="14">
        <f>A19+1</f>
        <v>2</v>
      </c>
      <c r="C19" s="14">
        <f>B19+1</f>
        <v>3</v>
      </c>
      <c r="D19" s="14">
        <f>C19+1</f>
        <v>4</v>
      </c>
      <c r="E19" s="14">
        <v>5</v>
      </c>
      <c r="F19" s="14">
        <f t="shared" ref="F19:AC19" si="0">E19+1</f>
        <v>6</v>
      </c>
      <c r="G19" s="14">
        <f t="shared" si="0"/>
        <v>7</v>
      </c>
      <c r="H19" s="14">
        <f t="shared" si="0"/>
        <v>8</v>
      </c>
      <c r="I19" s="14">
        <f t="shared" si="0"/>
        <v>9</v>
      </c>
      <c r="J19" s="14">
        <f t="shared" si="0"/>
        <v>10</v>
      </c>
      <c r="K19" s="14">
        <f t="shared" si="0"/>
        <v>11</v>
      </c>
      <c r="L19" s="14">
        <f t="shared" si="0"/>
        <v>12</v>
      </c>
      <c r="M19" s="14">
        <f t="shared" si="0"/>
        <v>13</v>
      </c>
      <c r="N19" s="14">
        <f t="shared" si="0"/>
        <v>14</v>
      </c>
      <c r="O19" s="14">
        <f t="shared" si="0"/>
        <v>15</v>
      </c>
      <c r="P19" s="14">
        <f t="shared" si="0"/>
        <v>16</v>
      </c>
      <c r="Q19" s="14">
        <f t="shared" si="0"/>
        <v>17</v>
      </c>
      <c r="R19" s="14">
        <f t="shared" si="0"/>
        <v>18</v>
      </c>
      <c r="S19" s="14">
        <f t="shared" si="0"/>
        <v>19</v>
      </c>
      <c r="T19" s="14">
        <f t="shared" si="0"/>
        <v>20</v>
      </c>
      <c r="U19" s="14">
        <f t="shared" si="0"/>
        <v>21</v>
      </c>
      <c r="V19" s="14">
        <f t="shared" si="0"/>
        <v>22</v>
      </c>
      <c r="W19" s="14">
        <f t="shared" si="0"/>
        <v>23</v>
      </c>
      <c r="X19" s="14">
        <f t="shared" si="0"/>
        <v>24</v>
      </c>
      <c r="Y19" s="14">
        <f t="shared" si="0"/>
        <v>25</v>
      </c>
      <c r="Z19" s="14">
        <f t="shared" si="0"/>
        <v>26</v>
      </c>
      <c r="AA19" s="14">
        <f t="shared" si="0"/>
        <v>27</v>
      </c>
      <c r="AB19" s="14">
        <f t="shared" si="0"/>
        <v>28</v>
      </c>
      <c r="AC19" s="14">
        <f t="shared" si="0"/>
        <v>29</v>
      </c>
    </row>
    <row r="20" spans="1:29">
      <c r="A20" s="2"/>
      <c r="B20" s="1" t="s">
        <v>78</v>
      </c>
      <c r="C20" s="3" t="s">
        <v>449</v>
      </c>
      <c r="D20" s="4">
        <f>D21+D118</f>
        <v>50295.626420000001</v>
      </c>
      <c r="E20" s="3" t="s">
        <v>22</v>
      </c>
      <c r="F20" s="4">
        <f>F21+F118</f>
        <v>10236.166559999998</v>
      </c>
      <c r="G20" s="4">
        <f>G21+G118</f>
        <v>40059.459859999995</v>
      </c>
      <c r="H20" s="4">
        <f>H21+H118</f>
        <v>7560.0830000000005</v>
      </c>
      <c r="I20" s="14">
        <v>0</v>
      </c>
      <c r="J20" s="14">
        <v>0</v>
      </c>
      <c r="K20" s="4">
        <f>K21+K118</f>
        <v>7560.0830000000005</v>
      </c>
      <c r="L20" s="14">
        <v>0</v>
      </c>
      <c r="M20" s="4">
        <f>M21+M118</f>
        <v>6993.9057999999986</v>
      </c>
      <c r="N20" s="14">
        <v>0</v>
      </c>
      <c r="O20" s="14">
        <v>0</v>
      </c>
      <c r="P20" s="4">
        <f>P21+P118</f>
        <v>6993.9057999999986</v>
      </c>
      <c r="Q20" s="14">
        <v>0</v>
      </c>
      <c r="R20" s="4">
        <f>R21+R118</f>
        <v>33065.554060000002</v>
      </c>
      <c r="S20" s="4">
        <f>S21+S118</f>
        <v>-566.17720000000077</v>
      </c>
      <c r="T20" s="6">
        <f>(M20*100)/H20</f>
        <v>92.510965818761491</v>
      </c>
      <c r="U20" s="35">
        <v>0</v>
      </c>
      <c r="V20" s="35">
        <v>0</v>
      </c>
      <c r="W20" s="35">
        <v>0</v>
      </c>
      <c r="X20" s="35">
        <v>0</v>
      </c>
      <c r="Y20" s="4">
        <f>Y21+Y118</f>
        <v>-566.17720000000077</v>
      </c>
      <c r="Z20" s="6">
        <f>(M20*100)/H20</f>
        <v>92.510965818761491</v>
      </c>
      <c r="AA20" s="8">
        <v>0</v>
      </c>
      <c r="AB20" s="8">
        <v>0</v>
      </c>
      <c r="AC20" s="14"/>
    </row>
    <row r="21" spans="1:29" ht="31.5">
      <c r="A21" s="2">
        <v>1</v>
      </c>
      <c r="B21" s="1" t="s">
        <v>79</v>
      </c>
      <c r="C21" s="3" t="s">
        <v>449</v>
      </c>
      <c r="D21" s="4">
        <f>D22+D94+D102+D114+D116</f>
        <v>21178.993560000003</v>
      </c>
      <c r="E21" s="3" t="s">
        <v>22</v>
      </c>
      <c r="F21" s="4">
        <f>F22+F94+F102+F114+F116</f>
        <v>4763.5856599999988</v>
      </c>
      <c r="G21" s="4">
        <f>G22+G94+G102+G114+G116</f>
        <v>16415.407899999998</v>
      </c>
      <c r="H21" s="4">
        <f>H22+H94+H102+H114+H116</f>
        <v>4203.1360000000013</v>
      </c>
      <c r="I21" s="14">
        <v>0</v>
      </c>
      <c r="J21" s="14">
        <v>0</v>
      </c>
      <c r="K21" s="4">
        <f>K22+K94+K102+K114+K116</f>
        <v>4203.1360000000013</v>
      </c>
      <c r="L21" s="14">
        <v>0</v>
      </c>
      <c r="M21" s="4">
        <f>M22+M94+M102+M114+M116</f>
        <v>2526.0277999999994</v>
      </c>
      <c r="N21" s="14">
        <v>0</v>
      </c>
      <c r="O21" s="14">
        <v>0</v>
      </c>
      <c r="P21" s="4">
        <f>P22+P94+P102+P114+P116</f>
        <v>2526.0277999999994</v>
      </c>
      <c r="Q21" s="14">
        <v>0</v>
      </c>
      <c r="R21" s="4">
        <f>R22+R94+R102+R114+R116</f>
        <v>13889.3801</v>
      </c>
      <c r="S21" s="4">
        <f>S22+S94+S102+S114+S116</f>
        <v>-1677.1082000000008</v>
      </c>
      <c r="T21" s="6">
        <f t="shared" ref="T21:T58" si="1">(M21*100)/H21</f>
        <v>60.098645392392697</v>
      </c>
      <c r="U21" s="35">
        <v>0</v>
      </c>
      <c r="V21" s="35">
        <v>0</v>
      </c>
      <c r="W21" s="35">
        <v>0</v>
      </c>
      <c r="X21" s="35">
        <v>0</v>
      </c>
      <c r="Y21" s="4">
        <f>Y22+Y94+Y102+Y114+Y116</f>
        <v>-1677.1082000000008</v>
      </c>
      <c r="Z21" s="6">
        <f t="shared" ref="Z21:Z58" si="2">(M21*100)/H21</f>
        <v>60.098645392392697</v>
      </c>
      <c r="AA21" s="8">
        <v>0</v>
      </c>
      <c r="AB21" s="8">
        <v>0</v>
      </c>
      <c r="AC21" s="14"/>
    </row>
    <row r="22" spans="1:29" ht="31.5">
      <c r="A22" s="2" t="s">
        <v>23</v>
      </c>
      <c r="B22" s="1" t="s">
        <v>80</v>
      </c>
      <c r="C22" s="3" t="s">
        <v>449</v>
      </c>
      <c r="D22" s="4">
        <f>SUM(D23:D93)</f>
        <v>19534.968560000001</v>
      </c>
      <c r="E22" s="3" t="s">
        <v>22</v>
      </c>
      <c r="F22" s="4">
        <f>SUM(F23:F93)</f>
        <v>4151.1054799999984</v>
      </c>
      <c r="G22" s="4">
        <f>SUM(G23:G93)</f>
        <v>15383.863079999999</v>
      </c>
      <c r="H22" s="4">
        <f>SUM(H23:H93)</f>
        <v>4062.6220000000003</v>
      </c>
      <c r="I22" s="14">
        <v>0</v>
      </c>
      <c r="J22" s="14">
        <v>0</v>
      </c>
      <c r="K22" s="4">
        <f>SUM(K23:K93)</f>
        <v>4062.6220000000003</v>
      </c>
      <c r="L22" s="14">
        <v>0</v>
      </c>
      <c r="M22" s="4">
        <f>SUM(M23:M93)</f>
        <v>2208.4349999999999</v>
      </c>
      <c r="N22" s="14">
        <v>0</v>
      </c>
      <c r="O22" s="14">
        <v>0</v>
      </c>
      <c r="P22" s="4">
        <f>SUM(P23:P93)</f>
        <v>2208.4349999999999</v>
      </c>
      <c r="Q22" s="14">
        <v>0</v>
      </c>
      <c r="R22" s="4">
        <f>SUM(R23:R93)</f>
        <v>13175.42808</v>
      </c>
      <c r="S22" s="4">
        <f>SUM(S23:S93)</f>
        <v>-1854.1870000000008</v>
      </c>
      <c r="T22" s="6">
        <f t="shared" si="1"/>
        <v>54.359844455132666</v>
      </c>
      <c r="U22" s="35">
        <v>0</v>
      </c>
      <c r="V22" s="35">
        <v>0</v>
      </c>
      <c r="W22" s="35">
        <v>0</v>
      </c>
      <c r="X22" s="35">
        <v>0</v>
      </c>
      <c r="Y22" s="4">
        <f>SUM(Y23:Y93)</f>
        <v>-1854.1870000000008</v>
      </c>
      <c r="Z22" s="6">
        <f t="shared" si="2"/>
        <v>54.359844455132666</v>
      </c>
      <c r="AA22" s="8">
        <v>0</v>
      </c>
      <c r="AB22" s="8">
        <v>0</v>
      </c>
      <c r="AC22" s="14"/>
    </row>
    <row r="23" spans="1:29" ht="31.5">
      <c r="A23" s="3" t="s">
        <v>81</v>
      </c>
      <c r="B23" s="9" t="s">
        <v>82</v>
      </c>
      <c r="C23" s="3" t="s">
        <v>22</v>
      </c>
      <c r="D23" s="5">
        <v>88.5</v>
      </c>
      <c r="E23" s="3" t="s">
        <v>22</v>
      </c>
      <c r="F23" s="8">
        <v>56.343820000000001</v>
      </c>
      <c r="G23" s="7">
        <f t="shared" ref="G23:G58" si="3">D23-F23</f>
        <v>32.156179999999999</v>
      </c>
      <c r="H23" s="8"/>
      <c r="I23" s="14">
        <v>0</v>
      </c>
      <c r="J23" s="14">
        <v>0</v>
      </c>
      <c r="K23" s="8"/>
      <c r="L23" s="14">
        <v>0</v>
      </c>
      <c r="M23" s="8">
        <v>1.45</v>
      </c>
      <c r="N23" s="14">
        <v>0</v>
      </c>
      <c r="O23" s="14">
        <v>0</v>
      </c>
      <c r="P23" s="8">
        <v>1.45</v>
      </c>
      <c r="Q23" s="14">
        <v>0</v>
      </c>
      <c r="R23" s="7">
        <f t="shared" ref="R23:R58" si="4">G23-M23</f>
        <v>30.70618</v>
      </c>
      <c r="S23" s="6">
        <f t="shared" ref="S23:S58" si="5">M23-H23</f>
        <v>1.45</v>
      </c>
      <c r="T23" s="6" t="e">
        <f>(M23*100)/H23</f>
        <v>#DIV/0!</v>
      </c>
      <c r="U23" s="35">
        <v>0</v>
      </c>
      <c r="V23" s="35">
        <v>0</v>
      </c>
      <c r="W23" s="35">
        <v>0</v>
      </c>
      <c r="X23" s="35">
        <v>0</v>
      </c>
      <c r="Y23" s="6">
        <f t="shared" ref="Y23:Y58" si="6">M23-H23</f>
        <v>1.45</v>
      </c>
      <c r="Z23" s="6" t="e">
        <f t="shared" si="2"/>
        <v>#DIV/0!</v>
      </c>
      <c r="AA23" s="8">
        <v>0</v>
      </c>
      <c r="AB23" s="8">
        <v>0</v>
      </c>
      <c r="AC23" s="14" t="s">
        <v>456</v>
      </c>
    </row>
    <row r="24" spans="1:29" ht="31.5">
      <c r="A24" s="3" t="s">
        <v>83</v>
      </c>
      <c r="B24" s="9" t="s">
        <v>84</v>
      </c>
      <c r="C24" s="3" t="s">
        <v>22</v>
      </c>
      <c r="D24" s="5">
        <v>496.084</v>
      </c>
      <c r="E24" s="3" t="s">
        <v>22</v>
      </c>
      <c r="F24" s="8">
        <v>407.86699999999996</v>
      </c>
      <c r="G24" s="7">
        <f t="shared" si="3"/>
        <v>88.217000000000041</v>
      </c>
      <c r="H24" s="8">
        <v>35.4</v>
      </c>
      <c r="I24" s="14">
        <v>0</v>
      </c>
      <c r="J24" s="14">
        <v>0</v>
      </c>
      <c r="K24" s="8">
        <v>35.4</v>
      </c>
      <c r="L24" s="14">
        <v>0</v>
      </c>
      <c r="M24" s="8">
        <v>51.628799999999998</v>
      </c>
      <c r="N24" s="14">
        <v>0</v>
      </c>
      <c r="O24" s="14">
        <v>0</v>
      </c>
      <c r="P24" s="8">
        <v>51.628799999999998</v>
      </c>
      <c r="Q24" s="14">
        <v>0</v>
      </c>
      <c r="R24" s="7">
        <f t="shared" si="4"/>
        <v>36.588200000000043</v>
      </c>
      <c r="S24" s="6">
        <f t="shared" si="5"/>
        <v>16.2288</v>
      </c>
      <c r="T24" s="6">
        <f t="shared" si="1"/>
        <v>145.84406779661018</v>
      </c>
      <c r="U24" s="35">
        <v>0</v>
      </c>
      <c r="V24" s="35">
        <v>0</v>
      </c>
      <c r="W24" s="35">
        <v>0</v>
      </c>
      <c r="X24" s="35">
        <v>0</v>
      </c>
      <c r="Y24" s="6">
        <f t="shared" si="6"/>
        <v>16.2288</v>
      </c>
      <c r="Z24" s="6">
        <f t="shared" si="2"/>
        <v>145.84406779661018</v>
      </c>
      <c r="AA24" s="8">
        <v>0</v>
      </c>
      <c r="AB24" s="8">
        <v>0</v>
      </c>
      <c r="AC24" s="14" t="s">
        <v>457</v>
      </c>
    </row>
    <row r="25" spans="1:29" ht="31.5">
      <c r="A25" s="3" t="s">
        <v>85</v>
      </c>
      <c r="B25" s="9" t="s">
        <v>86</v>
      </c>
      <c r="C25" s="3" t="s">
        <v>22</v>
      </c>
      <c r="D25" s="5">
        <v>144.55000000000001</v>
      </c>
      <c r="E25" s="3" t="s">
        <v>22</v>
      </c>
      <c r="F25" s="8">
        <v>53.987360000000002</v>
      </c>
      <c r="G25" s="7">
        <f t="shared" si="3"/>
        <v>90.562640000000016</v>
      </c>
      <c r="H25" s="8">
        <v>30.09</v>
      </c>
      <c r="I25" s="14">
        <v>0</v>
      </c>
      <c r="J25" s="14">
        <v>0</v>
      </c>
      <c r="K25" s="8">
        <v>30.09</v>
      </c>
      <c r="L25" s="14">
        <v>0</v>
      </c>
      <c r="M25" s="8">
        <v>5.2</v>
      </c>
      <c r="N25" s="14">
        <v>0</v>
      </c>
      <c r="O25" s="14">
        <v>0</v>
      </c>
      <c r="P25" s="8">
        <v>5.2</v>
      </c>
      <c r="Q25" s="14">
        <v>0</v>
      </c>
      <c r="R25" s="7">
        <f t="shared" si="4"/>
        <v>85.362640000000013</v>
      </c>
      <c r="S25" s="6">
        <f t="shared" si="5"/>
        <v>-24.89</v>
      </c>
      <c r="T25" s="6">
        <f t="shared" si="1"/>
        <v>17.281488866733135</v>
      </c>
      <c r="U25" s="35">
        <v>0</v>
      </c>
      <c r="V25" s="35">
        <v>0</v>
      </c>
      <c r="W25" s="35">
        <v>0</v>
      </c>
      <c r="X25" s="35">
        <v>0</v>
      </c>
      <c r="Y25" s="6">
        <f t="shared" si="6"/>
        <v>-24.89</v>
      </c>
      <c r="Z25" s="6">
        <f t="shared" si="2"/>
        <v>17.281488866733135</v>
      </c>
      <c r="AA25" s="8">
        <v>0</v>
      </c>
      <c r="AB25" s="8">
        <v>0</v>
      </c>
      <c r="AC25" s="14" t="s">
        <v>458</v>
      </c>
    </row>
    <row r="26" spans="1:29" ht="63">
      <c r="A26" s="3" t="s">
        <v>87</v>
      </c>
      <c r="B26" s="9" t="s">
        <v>88</v>
      </c>
      <c r="C26" s="3" t="s">
        <v>22</v>
      </c>
      <c r="D26" s="5">
        <v>23.718000000000004</v>
      </c>
      <c r="E26" s="3" t="s">
        <v>22</v>
      </c>
      <c r="F26" s="8">
        <v>4.6963999999999997</v>
      </c>
      <c r="G26" s="7">
        <f t="shared" si="3"/>
        <v>19.021600000000003</v>
      </c>
      <c r="H26" s="8"/>
      <c r="I26" s="14">
        <v>0</v>
      </c>
      <c r="J26" s="14">
        <v>0</v>
      </c>
      <c r="K26" s="8"/>
      <c r="L26" s="14">
        <v>0</v>
      </c>
      <c r="M26" s="8">
        <v>1.92</v>
      </c>
      <c r="N26" s="14">
        <v>0</v>
      </c>
      <c r="O26" s="14">
        <v>0</v>
      </c>
      <c r="P26" s="8">
        <v>1.92</v>
      </c>
      <c r="Q26" s="14">
        <v>0</v>
      </c>
      <c r="R26" s="7">
        <f t="shared" si="4"/>
        <v>17.101600000000005</v>
      </c>
      <c r="S26" s="6">
        <f t="shared" si="5"/>
        <v>1.92</v>
      </c>
      <c r="T26" s="6" t="e">
        <f t="shared" si="1"/>
        <v>#DIV/0!</v>
      </c>
      <c r="U26" s="35">
        <v>0</v>
      </c>
      <c r="V26" s="35">
        <v>0</v>
      </c>
      <c r="W26" s="35">
        <v>0</v>
      </c>
      <c r="X26" s="35">
        <v>0</v>
      </c>
      <c r="Y26" s="6">
        <f t="shared" si="6"/>
        <v>1.92</v>
      </c>
      <c r="Z26" s="6" t="e">
        <f t="shared" si="2"/>
        <v>#DIV/0!</v>
      </c>
      <c r="AA26" s="8">
        <v>0</v>
      </c>
      <c r="AB26" s="8">
        <v>0</v>
      </c>
      <c r="AC26" s="14" t="s">
        <v>459</v>
      </c>
    </row>
    <row r="27" spans="1:29" ht="78.75">
      <c r="A27" s="3" t="s">
        <v>89</v>
      </c>
      <c r="B27" s="9" t="s">
        <v>90</v>
      </c>
      <c r="C27" s="3" t="s">
        <v>22</v>
      </c>
      <c r="D27" s="5">
        <v>287.91999999999996</v>
      </c>
      <c r="E27" s="3" t="s">
        <v>22</v>
      </c>
      <c r="F27" s="8">
        <v>97.847959999999986</v>
      </c>
      <c r="G27" s="7">
        <f t="shared" si="3"/>
        <v>190.07203999999996</v>
      </c>
      <c r="H27" s="8"/>
      <c r="I27" s="14">
        <v>0</v>
      </c>
      <c r="J27" s="14">
        <v>0</v>
      </c>
      <c r="K27" s="8"/>
      <c r="L27" s="14">
        <v>0</v>
      </c>
      <c r="M27" s="8">
        <v>0.04</v>
      </c>
      <c r="N27" s="14">
        <v>0</v>
      </c>
      <c r="O27" s="14">
        <v>0</v>
      </c>
      <c r="P27" s="8">
        <v>0.04</v>
      </c>
      <c r="Q27" s="14">
        <v>0</v>
      </c>
      <c r="R27" s="7">
        <f t="shared" si="4"/>
        <v>190.03203999999997</v>
      </c>
      <c r="S27" s="6">
        <f t="shared" si="5"/>
        <v>0.04</v>
      </c>
      <c r="T27" s="6" t="e">
        <f t="shared" si="1"/>
        <v>#DIV/0!</v>
      </c>
      <c r="U27" s="35">
        <v>0</v>
      </c>
      <c r="V27" s="35">
        <v>0</v>
      </c>
      <c r="W27" s="35">
        <v>0</v>
      </c>
      <c r="X27" s="35">
        <v>0</v>
      </c>
      <c r="Y27" s="6">
        <f t="shared" si="6"/>
        <v>0.04</v>
      </c>
      <c r="Z27" s="6" t="e">
        <f t="shared" si="2"/>
        <v>#DIV/0!</v>
      </c>
      <c r="AA27" s="8">
        <v>0</v>
      </c>
      <c r="AB27" s="8">
        <v>0</v>
      </c>
      <c r="AC27" s="14" t="s">
        <v>460</v>
      </c>
    </row>
    <row r="28" spans="1:29">
      <c r="A28" s="3" t="s">
        <v>91</v>
      </c>
      <c r="B28" s="9" t="s">
        <v>49</v>
      </c>
      <c r="C28" s="3" t="s">
        <v>22</v>
      </c>
      <c r="D28" s="5">
        <v>223.13300000000001</v>
      </c>
      <c r="E28" s="3" t="s">
        <v>22</v>
      </c>
      <c r="F28" s="8">
        <v>186.04115999999999</v>
      </c>
      <c r="G28" s="7">
        <f t="shared" si="3"/>
        <v>37.091840000000019</v>
      </c>
      <c r="H28" s="8">
        <v>54.28</v>
      </c>
      <c r="I28" s="14">
        <v>0</v>
      </c>
      <c r="J28" s="14">
        <v>0</v>
      </c>
      <c r="K28" s="8">
        <v>54.28</v>
      </c>
      <c r="L28" s="14">
        <v>0</v>
      </c>
      <c r="M28" s="8">
        <v>30</v>
      </c>
      <c r="N28" s="14">
        <v>0</v>
      </c>
      <c r="O28" s="14">
        <v>0</v>
      </c>
      <c r="P28" s="8">
        <v>30</v>
      </c>
      <c r="Q28" s="14">
        <v>0</v>
      </c>
      <c r="R28" s="7">
        <f t="shared" si="4"/>
        <v>7.091840000000019</v>
      </c>
      <c r="S28" s="6">
        <f t="shared" si="5"/>
        <v>-24.28</v>
      </c>
      <c r="T28" s="6">
        <f t="shared" si="1"/>
        <v>55.268975681650701</v>
      </c>
      <c r="U28" s="35">
        <v>0</v>
      </c>
      <c r="V28" s="35">
        <v>0</v>
      </c>
      <c r="W28" s="35">
        <v>0</v>
      </c>
      <c r="X28" s="35">
        <v>0</v>
      </c>
      <c r="Y28" s="6">
        <f t="shared" si="6"/>
        <v>-24.28</v>
      </c>
      <c r="Z28" s="6">
        <f t="shared" si="2"/>
        <v>55.268975681650701</v>
      </c>
      <c r="AA28" s="8">
        <v>0</v>
      </c>
      <c r="AB28" s="8">
        <v>0</v>
      </c>
      <c r="AC28" s="14" t="s">
        <v>461</v>
      </c>
    </row>
    <row r="29" spans="1:29" ht="63">
      <c r="A29" s="3" t="s">
        <v>92</v>
      </c>
      <c r="B29" s="9" t="s">
        <v>93</v>
      </c>
      <c r="C29" s="3" t="s">
        <v>22</v>
      </c>
      <c r="D29" s="5">
        <v>50.62</v>
      </c>
      <c r="E29" s="3" t="s">
        <v>22</v>
      </c>
      <c r="F29" s="8">
        <v>13.312759999999999</v>
      </c>
      <c r="G29" s="7">
        <f t="shared" si="3"/>
        <v>37.30724</v>
      </c>
      <c r="H29" s="8">
        <v>2.36</v>
      </c>
      <c r="I29" s="14">
        <v>0</v>
      </c>
      <c r="J29" s="14">
        <v>0</v>
      </c>
      <c r="K29" s="8">
        <v>2.36</v>
      </c>
      <c r="L29" s="14">
        <v>0</v>
      </c>
      <c r="M29" s="8">
        <v>26.343599999999999</v>
      </c>
      <c r="N29" s="14">
        <v>0</v>
      </c>
      <c r="O29" s="14">
        <v>0</v>
      </c>
      <c r="P29" s="8">
        <v>26.343599999999999</v>
      </c>
      <c r="Q29" s="14">
        <v>0</v>
      </c>
      <c r="R29" s="7">
        <f t="shared" si="4"/>
        <v>10.963640000000002</v>
      </c>
      <c r="S29" s="6">
        <f t="shared" si="5"/>
        <v>23.983599999999999</v>
      </c>
      <c r="T29" s="6">
        <f t="shared" si="1"/>
        <v>1116.2542372881355</v>
      </c>
      <c r="U29" s="35">
        <v>0</v>
      </c>
      <c r="V29" s="35">
        <v>0</v>
      </c>
      <c r="W29" s="35">
        <v>0</v>
      </c>
      <c r="X29" s="35">
        <v>0</v>
      </c>
      <c r="Y29" s="6">
        <f t="shared" si="6"/>
        <v>23.983599999999999</v>
      </c>
      <c r="Z29" s="6">
        <f t="shared" si="2"/>
        <v>1116.2542372881355</v>
      </c>
      <c r="AA29" s="8">
        <v>0</v>
      </c>
      <c r="AB29" s="8">
        <v>0</v>
      </c>
      <c r="AC29" s="14" t="s">
        <v>462</v>
      </c>
    </row>
    <row r="30" spans="1:29" ht="63">
      <c r="A30" s="3" t="s">
        <v>94</v>
      </c>
      <c r="B30" s="9" t="s">
        <v>95</v>
      </c>
      <c r="C30" s="3" t="s">
        <v>22</v>
      </c>
      <c r="D30" s="5">
        <v>224.78</v>
      </c>
      <c r="E30" s="3" t="s">
        <v>22</v>
      </c>
      <c r="F30" s="8">
        <v>200.32977999999997</v>
      </c>
      <c r="G30" s="7">
        <f t="shared" si="3"/>
        <v>24.45022000000003</v>
      </c>
      <c r="H30" s="8"/>
      <c r="I30" s="14">
        <v>0</v>
      </c>
      <c r="J30" s="14">
        <v>0</v>
      </c>
      <c r="K30" s="8"/>
      <c r="L30" s="14">
        <v>0</v>
      </c>
      <c r="M30" s="8">
        <v>2.63</v>
      </c>
      <c r="N30" s="14">
        <v>0</v>
      </c>
      <c r="O30" s="14">
        <v>0</v>
      </c>
      <c r="P30" s="8">
        <v>2.63</v>
      </c>
      <c r="Q30" s="14">
        <v>0</v>
      </c>
      <c r="R30" s="7">
        <f t="shared" si="4"/>
        <v>21.820220000000031</v>
      </c>
      <c r="S30" s="6">
        <f t="shared" si="5"/>
        <v>2.63</v>
      </c>
      <c r="T30" s="6" t="e">
        <f t="shared" si="1"/>
        <v>#DIV/0!</v>
      </c>
      <c r="U30" s="35">
        <v>0</v>
      </c>
      <c r="V30" s="35">
        <v>0</v>
      </c>
      <c r="W30" s="35">
        <v>0</v>
      </c>
      <c r="X30" s="35">
        <v>0</v>
      </c>
      <c r="Y30" s="6">
        <f t="shared" si="6"/>
        <v>2.63</v>
      </c>
      <c r="Z30" s="6" t="e">
        <f t="shared" si="2"/>
        <v>#DIV/0!</v>
      </c>
      <c r="AA30" s="8">
        <v>0</v>
      </c>
      <c r="AB30" s="8">
        <v>0</v>
      </c>
      <c r="AC30" s="14" t="s">
        <v>459</v>
      </c>
    </row>
    <row r="31" spans="1:29" ht="63">
      <c r="A31" s="3" t="s">
        <v>96</v>
      </c>
      <c r="B31" s="9" t="s">
        <v>97</v>
      </c>
      <c r="C31" s="3" t="s">
        <v>22</v>
      </c>
      <c r="D31" s="5">
        <v>342.2</v>
      </c>
      <c r="E31" s="3" t="s">
        <v>22</v>
      </c>
      <c r="F31" s="8">
        <v>17.368419999999997</v>
      </c>
      <c r="G31" s="7">
        <f t="shared" si="3"/>
        <v>324.83157999999997</v>
      </c>
      <c r="H31" s="8">
        <v>82.6</v>
      </c>
      <c r="I31" s="14">
        <v>0</v>
      </c>
      <c r="J31" s="14">
        <v>0</v>
      </c>
      <c r="K31" s="8">
        <v>82.6</v>
      </c>
      <c r="L31" s="14">
        <v>0</v>
      </c>
      <c r="M31" s="8">
        <v>84.323999999999998</v>
      </c>
      <c r="N31" s="14">
        <v>0</v>
      </c>
      <c r="O31" s="14">
        <v>0</v>
      </c>
      <c r="P31" s="8">
        <v>84.323999999999998</v>
      </c>
      <c r="Q31" s="14">
        <v>0</v>
      </c>
      <c r="R31" s="7">
        <f t="shared" si="4"/>
        <v>240.50757999999996</v>
      </c>
      <c r="S31" s="6">
        <f t="shared" si="5"/>
        <v>1.7240000000000038</v>
      </c>
      <c r="T31" s="6">
        <f t="shared" si="1"/>
        <v>102.08716707021792</v>
      </c>
      <c r="U31" s="35">
        <v>0</v>
      </c>
      <c r="V31" s="35">
        <v>0</v>
      </c>
      <c r="W31" s="35">
        <v>0</v>
      </c>
      <c r="X31" s="35">
        <v>0</v>
      </c>
      <c r="Y31" s="6">
        <f t="shared" si="6"/>
        <v>1.7240000000000038</v>
      </c>
      <c r="Z31" s="6">
        <f t="shared" si="2"/>
        <v>102.08716707021792</v>
      </c>
      <c r="AA31" s="8">
        <v>0</v>
      </c>
      <c r="AB31" s="8">
        <v>0</v>
      </c>
      <c r="AC31" s="14" t="s">
        <v>463</v>
      </c>
    </row>
    <row r="32" spans="1:29" ht="47.25">
      <c r="A32" s="3" t="s">
        <v>98</v>
      </c>
      <c r="B32" s="9" t="s">
        <v>99</v>
      </c>
      <c r="C32" s="3" t="s">
        <v>22</v>
      </c>
      <c r="D32" s="5">
        <v>4.72</v>
      </c>
      <c r="E32" s="3" t="s">
        <v>22</v>
      </c>
      <c r="F32" s="8">
        <v>0.37287999999999999</v>
      </c>
      <c r="G32" s="7">
        <f t="shared" si="3"/>
        <v>4.3471199999999994</v>
      </c>
      <c r="H32" s="8">
        <v>1.18</v>
      </c>
      <c r="I32" s="14">
        <v>0</v>
      </c>
      <c r="J32" s="14">
        <v>0</v>
      </c>
      <c r="K32" s="8">
        <v>1.18</v>
      </c>
      <c r="L32" s="14">
        <v>0</v>
      </c>
      <c r="M32" s="8">
        <v>0</v>
      </c>
      <c r="N32" s="14">
        <v>0</v>
      </c>
      <c r="O32" s="14">
        <v>0</v>
      </c>
      <c r="P32" s="8">
        <v>0</v>
      </c>
      <c r="Q32" s="14">
        <v>0</v>
      </c>
      <c r="R32" s="7">
        <f t="shared" si="4"/>
        <v>4.3471199999999994</v>
      </c>
      <c r="S32" s="6">
        <f t="shared" si="5"/>
        <v>-1.18</v>
      </c>
      <c r="T32" s="6">
        <f t="shared" si="1"/>
        <v>0</v>
      </c>
      <c r="U32" s="35">
        <v>0</v>
      </c>
      <c r="V32" s="35">
        <v>0</v>
      </c>
      <c r="W32" s="35">
        <v>0</v>
      </c>
      <c r="X32" s="35">
        <v>0</v>
      </c>
      <c r="Y32" s="6">
        <f t="shared" si="6"/>
        <v>-1.18</v>
      </c>
      <c r="Z32" s="6">
        <f t="shared" si="2"/>
        <v>0</v>
      </c>
      <c r="AA32" s="8">
        <v>0</v>
      </c>
      <c r="AB32" s="8">
        <v>0</v>
      </c>
      <c r="AC32" s="14" t="s">
        <v>464</v>
      </c>
    </row>
    <row r="33" spans="1:29" ht="31.5">
      <c r="A33" s="3" t="s">
        <v>100</v>
      </c>
      <c r="B33" s="9" t="s">
        <v>101</v>
      </c>
      <c r="C33" s="3" t="s">
        <v>22</v>
      </c>
      <c r="D33" s="5">
        <v>63.72</v>
      </c>
      <c r="E33" s="3" t="s">
        <v>22</v>
      </c>
      <c r="F33" s="8">
        <v>12.124499999999999</v>
      </c>
      <c r="G33" s="7">
        <f t="shared" si="3"/>
        <v>51.595500000000001</v>
      </c>
      <c r="H33" s="8">
        <v>22.42</v>
      </c>
      <c r="I33" s="14">
        <v>0</v>
      </c>
      <c r="J33" s="14">
        <v>0</v>
      </c>
      <c r="K33" s="8">
        <v>22.42</v>
      </c>
      <c r="L33" s="14">
        <v>0</v>
      </c>
      <c r="M33" s="8">
        <v>13.752000000000001</v>
      </c>
      <c r="N33" s="14">
        <v>0</v>
      </c>
      <c r="O33" s="14">
        <v>0</v>
      </c>
      <c r="P33" s="8">
        <v>13.752000000000001</v>
      </c>
      <c r="Q33" s="14">
        <v>0</v>
      </c>
      <c r="R33" s="7">
        <f t="shared" si="4"/>
        <v>37.843499999999999</v>
      </c>
      <c r="S33" s="6">
        <f t="shared" si="5"/>
        <v>-8.668000000000001</v>
      </c>
      <c r="T33" s="6">
        <f t="shared" si="1"/>
        <v>61.338090990187332</v>
      </c>
      <c r="U33" s="35">
        <v>0</v>
      </c>
      <c r="V33" s="35">
        <v>0</v>
      </c>
      <c r="W33" s="35">
        <v>0</v>
      </c>
      <c r="X33" s="35">
        <v>0</v>
      </c>
      <c r="Y33" s="6">
        <f t="shared" si="6"/>
        <v>-8.668000000000001</v>
      </c>
      <c r="Z33" s="6">
        <f t="shared" si="2"/>
        <v>61.338090990187332</v>
      </c>
      <c r="AA33" s="8">
        <v>0</v>
      </c>
      <c r="AB33" s="8">
        <v>0</v>
      </c>
      <c r="AC33" s="14" t="s">
        <v>465</v>
      </c>
    </row>
    <row r="34" spans="1:29" ht="63">
      <c r="A34" s="3" t="s">
        <v>102</v>
      </c>
      <c r="B34" s="9" t="s">
        <v>103</v>
      </c>
      <c r="C34" s="3" t="s">
        <v>22</v>
      </c>
      <c r="D34" s="5">
        <v>38.94</v>
      </c>
      <c r="E34" s="3" t="s">
        <v>22</v>
      </c>
      <c r="F34" s="8">
        <v>18.90006</v>
      </c>
      <c r="G34" s="7">
        <f t="shared" si="3"/>
        <v>20.039939999999998</v>
      </c>
      <c r="H34" s="8">
        <v>17.7</v>
      </c>
      <c r="I34" s="14">
        <v>0</v>
      </c>
      <c r="J34" s="14">
        <v>0</v>
      </c>
      <c r="K34" s="8">
        <v>17.7</v>
      </c>
      <c r="L34" s="14">
        <v>0</v>
      </c>
      <c r="M34" s="8">
        <v>0</v>
      </c>
      <c r="N34" s="14">
        <v>0</v>
      </c>
      <c r="O34" s="14">
        <v>0</v>
      </c>
      <c r="P34" s="8">
        <v>0</v>
      </c>
      <c r="Q34" s="14">
        <v>0</v>
      </c>
      <c r="R34" s="7">
        <f t="shared" si="4"/>
        <v>20.039939999999998</v>
      </c>
      <c r="S34" s="6">
        <f t="shared" si="5"/>
        <v>-17.7</v>
      </c>
      <c r="T34" s="6">
        <f t="shared" si="1"/>
        <v>0</v>
      </c>
      <c r="U34" s="35">
        <v>0</v>
      </c>
      <c r="V34" s="35">
        <v>0</v>
      </c>
      <c r="W34" s="35">
        <v>0</v>
      </c>
      <c r="X34" s="35">
        <v>0</v>
      </c>
      <c r="Y34" s="6">
        <f t="shared" si="6"/>
        <v>-17.7</v>
      </c>
      <c r="Z34" s="6">
        <f t="shared" si="2"/>
        <v>0</v>
      </c>
      <c r="AA34" s="8">
        <v>0</v>
      </c>
      <c r="AB34" s="8">
        <v>0</v>
      </c>
      <c r="AC34" s="14" t="s">
        <v>466</v>
      </c>
    </row>
    <row r="35" spans="1:29" ht="31.5">
      <c r="A35" s="3" t="s">
        <v>104</v>
      </c>
      <c r="B35" s="9" t="s">
        <v>105</v>
      </c>
      <c r="C35" s="3" t="s">
        <v>22</v>
      </c>
      <c r="D35" s="5">
        <v>11.8</v>
      </c>
      <c r="E35" s="3" t="s">
        <v>22</v>
      </c>
      <c r="F35" s="8">
        <v>1.2803</v>
      </c>
      <c r="G35" s="7">
        <f t="shared" si="3"/>
        <v>10.5197</v>
      </c>
      <c r="H35" s="8">
        <v>9.44</v>
      </c>
      <c r="I35" s="14">
        <v>0</v>
      </c>
      <c r="J35" s="14">
        <v>0</v>
      </c>
      <c r="K35" s="8">
        <v>9.44</v>
      </c>
      <c r="L35" s="14">
        <v>0</v>
      </c>
      <c r="M35" s="8">
        <v>0</v>
      </c>
      <c r="N35" s="14">
        <v>0</v>
      </c>
      <c r="O35" s="14">
        <v>0</v>
      </c>
      <c r="P35" s="8">
        <v>0</v>
      </c>
      <c r="Q35" s="14">
        <v>0</v>
      </c>
      <c r="R35" s="7">
        <f t="shared" si="4"/>
        <v>10.5197</v>
      </c>
      <c r="S35" s="6">
        <f t="shared" si="5"/>
        <v>-9.44</v>
      </c>
      <c r="T35" s="6">
        <f t="shared" si="1"/>
        <v>0</v>
      </c>
      <c r="U35" s="35">
        <v>0</v>
      </c>
      <c r="V35" s="35">
        <v>0</v>
      </c>
      <c r="W35" s="35">
        <v>0</v>
      </c>
      <c r="X35" s="35">
        <v>0</v>
      </c>
      <c r="Y35" s="6">
        <f t="shared" si="6"/>
        <v>-9.44</v>
      </c>
      <c r="Z35" s="6">
        <f t="shared" si="2"/>
        <v>0</v>
      </c>
      <c r="AA35" s="8">
        <v>0</v>
      </c>
      <c r="AB35" s="8">
        <v>0</v>
      </c>
      <c r="AC35" s="14" t="s">
        <v>466</v>
      </c>
    </row>
    <row r="36" spans="1:29" ht="63">
      <c r="A36" s="3" t="s">
        <v>106</v>
      </c>
      <c r="B36" s="9" t="s">
        <v>107</v>
      </c>
      <c r="C36" s="3" t="s">
        <v>22</v>
      </c>
      <c r="D36" s="5">
        <v>55.74</v>
      </c>
      <c r="E36" s="3" t="s">
        <v>22</v>
      </c>
      <c r="F36" s="8">
        <v>51.320559999999993</v>
      </c>
      <c r="G36" s="7">
        <f t="shared" si="3"/>
        <v>4.4194400000000087</v>
      </c>
      <c r="H36" s="8">
        <v>47.2</v>
      </c>
      <c r="I36" s="14">
        <v>0</v>
      </c>
      <c r="J36" s="14">
        <v>0</v>
      </c>
      <c r="K36" s="8">
        <v>47.2</v>
      </c>
      <c r="L36" s="14">
        <v>0</v>
      </c>
      <c r="M36" s="8">
        <v>0.64</v>
      </c>
      <c r="N36" s="14">
        <v>0</v>
      </c>
      <c r="O36" s="14">
        <v>0</v>
      </c>
      <c r="P36" s="8">
        <v>0.64</v>
      </c>
      <c r="Q36" s="14">
        <v>0</v>
      </c>
      <c r="R36" s="7">
        <f t="shared" si="4"/>
        <v>3.7794400000000086</v>
      </c>
      <c r="S36" s="6">
        <f t="shared" si="5"/>
        <v>-46.56</v>
      </c>
      <c r="T36" s="6">
        <f t="shared" si="1"/>
        <v>1.3559322033898304</v>
      </c>
      <c r="U36" s="35">
        <v>0</v>
      </c>
      <c r="V36" s="35">
        <v>0</v>
      </c>
      <c r="W36" s="35">
        <v>0</v>
      </c>
      <c r="X36" s="35">
        <v>0</v>
      </c>
      <c r="Y36" s="6">
        <f t="shared" si="6"/>
        <v>-46.56</v>
      </c>
      <c r="Z36" s="6">
        <f t="shared" si="2"/>
        <v>1.3559322033898304</v>
      </c>
      <c r="AA36" s="8">
        <v>0</v>
      </c>
      <c r="AB36" s="8">
        <v>0</v>
      </c>
      <c r="AC36" s="14" t="s">
        <v>467</v>
      </c>
    </row>
    <row r="37" spans="1:29" ht="47.25">
      <c r="A37" s="3" t="s">
        <v>108</v>
      </c>
      <c r="B37" s="9" t="s">
        <v>109</v>
      </c>
      <c r="C37" s="3" t="s">
        <v>22</v>
      </c>
      <c r="D37" s="5">
        <v>74.34</v>
      </c>
      <c r="E37" s="3" t="s">
        <v>22</v>
      </c>
      <c r="F37" s="8">
        <v>43.740239999999993</v>
      </c>
      <c r="G37" s="7">
        <f t="shared" si="3"/>
        <v>30.599760000000011</v>
      </c>
      <c r="H37" s="8">
        <v>70.8</v>
      </c>
      <c r="I37" s="14">
        <v>0</v>
      </c>
      <c r="J37" s="14">
        <v>0</v>
      </c>
      <c r="K37" s="8">
        <v>70.8</v>
      </c>
      <c r="L37" s="14">
        <v>0</v>
      </c>
      <c r="M37" s="8">
        <v>1.9571999999999998</v>
      </c>
      <c r="N37" s="14">
        <v>0</v>
      </c>
      <c r="O37" s="14">
        <v>0</v>
      </c>
      <c r="P37" s="8">
        <v>1.9571999999999998</v>
      </c>
      <c r="Q37" s="14">
        <v>0</v>
      </c>
      <c r="R37" s="7">
        <f t="shared" si="4"/>
        <v>28.64256000000001</v>
      </c>
      <c r="S37" s="6">
        <f t="shared" si="5"/>
        <v>-68.842799999999997</v>
      </c>
      <c r="T37" s="6">
        <f t="shared" si="1"/>
        <v>2.7644067796610168</v>
      </c>
      <c r="U37" s="35">
        <v>0</v>
      </c>
      <c r="V37" s="35">
        <v>0</v>
      </c>
      <c r="W37" s="35">
        <v>0</v>
      </c>
      <c r="X37" s="35">
        <v>0</v>
      </c>
      <c r="Y37" s="6">
        <f t="shared" si="6"/>
        <v>-68.842799999999997</v>
      </c>
      <c r="Z37" s="6">
        <f t="shared" si="2"/>
        <v>2.7644067796610168</v>
      </c>
      <c r="AA37" s="8">
        <v>0</v>
      </c>
      <c r="AB37" s="8">
        <v>0</v>
      </c>
      <c r="AC37" s="14" t="s">
        <v>468</v>
      </c>
    </row>
    <row r="38" spans="1:29" ht="78.75">
      <c r="A38" s="3" t="s">
        <v>110</v>
      </c>
      <c r="B38" s="9" t="s">
        <v>111</v>
      </c>
      <c r="C38" s="3" t="s">
        <v>22</v>
      </c>
      <c r="D38" s="5">
        <v>6.36</v>
      </c>
      <c r="E38" s="3" t="s">
        <v>22</v>
      </c>
      <c r="F38" s="8">
        <v>4.4698399999999996</v>
      </c>
      <c r="G38" s="7">
        <f t="shared" si="3"/>
        <v>1.8901600000000007</v>
      </c>
      <c r="H38" s="8">
        <v>2.36</v>
      </c>
      <c r="I38" s="14">
        <v>0</v>
      </c>
      <c r="J38" s="14">
        <v>0</v>
      </c>
      <c r="K38" s="8">
        <v>2.36</v>
      </c>
      <c r="L38" s="14">
        <v>0</v>
      </c>
      <c r="M38" s="8">
        <v>0.47399999999999998</v>
      </c>
      <c r="N38" s="14">
        <v>0</v>
      </c>
      <c r="O38" s="14">
        <v>0</v>
      </c>
      <c r="P38" s="8">
        <v>0.47399999999999998</v>
      </c>
      <c r="Q38" s="14">
        <v>0</v>
      </c>
      <c r="R38" s="7">
        <f t="shared" si="4"/>
        <v>1.4161600000000008</v>
      </c>
      <c r="S38" s="6">
        <f t="shared" si="5"/>
        <v>-1.8859999999999999</v>
      </c>
      <c r="T38" s="6">
        <f t="shared" si="1"/>
        <v>20.084745762711865</v>
      </c>
      <c r="U38" s="35">
        <v>0</v>
      </c>
      <c r="V38" s="35">
        <v>0</v>
      </c>
      <c r="W38" s="35">
        <v>0</v>
      </c>
      <c r="X38" s="35">
        <v>0</v>
      </c>
      <c r="Y38" s="6">
        <f t="shared" si="6"/>
        <v>-1.8859999999999999</v>
      </c>
      <c r="Z38" s="6">
        <f t="shared" si="2"/>
        <v>20.084745762711865</v>
      </c>
      <c r="AA38" s="8">
        <v>0</v>
      </c>
      <c r="AB38" s="8">
        <v>0</v>
      </c>
      <c r="AC38" s="14" t="s">
        <v>469</v>
      </c>
    </row>
    <row r="39" spans="1:29" ht="63">
      <c r="A39" s="3" t="s">
        <v>112</v>
      </c>
      <c r="B39" s="10" t="s">
        <v>113</v>
      </c>
      <c r="C39" s="3" t="s">
        <v>22</v>
      </c>
      <c r="D39" s="5">
        <v>147.5</v>
      </c>
      <c r="E39" s="3" t="s">
        <v>22</v>
      </c>
      <c r="F39" s="8">
        <v>17.104099999999999</v>
      </c>
      <c r="G39" s="7">
        <f t="shared" si="3"/>
        <v>130.39590000000001</v>
      </c>
      <c r="H39" s="8">
        <v>70.8</v>
      </c>
      <c r="I39" s="14">
        <v>0</v>
      </c>
      <c r="J39" s="14">
        <v>0</v>
      </c>
      <c r="K39" s="8">
        <v>70.8</v>
      </c>
      <c r="L39" s="14">
        <v>0</v>
      </c>
      <c r="M39" s="8">
        <v>23.8584</v>
      </c>
      <c r="N39" s="14">
        <v>0</v>
      </c>
      <c r="O39" s="14">
        <v>0</v>
      </c>
      <c r="P39" s="8">
        <v>23.8584</v>
      </c>
      <c r="Q39" s="14">
        <v>0</v>
      </c>
      <c r="R39" s="7">
        <f t="shared" si="4"/>
        <v>106.53750000000001</v>
      </c>
      <c r="S39" s="6">
        <f t="shared" si="5"/>
        <v>-46.941599999999994</v>
      </c>
      <c r="T39" s="6">
        <f t="shared" si="1"/>
        <v>33.698305084745769</v>
      </c>
      <c r="U39" s="35">
        <v>0</v>
      </c>
      <c r="V39" s="35">
        <v>0</v>
      </c>
      <c r="W39" s="35">
        <v>0</v>
      </c>
      <c r="X39" s="35">
        <v>0</v>
      </c>
      <c r="Y39" s="6">
        <f t="shared" si="6"/>
        <v>-46.941599999999994</v>
      </c>
      <c r="Z39" s="6">
        <f t="shared" si="2"/>
        <v>33.698305084745769</v>
      </c>
      <c r="AA39" s="8">
        <v>0</v>
      </c>
      <c r="AB39" s="8">
        <v>0</v>
      </c>
      <c r="AC39" s="14" t="s">
        <v>470</v>
      </c>
    </row>
    <row r="40" spans="1:29" ht="63">
      <c r="A40" s="3" t="s">
        <v>114</v>
      </c>
      <c r="B40" s="10" t="s">
        <v>115</v>
      </c>
      <c r="C40" s="3" t="s">
        <v>22</v>
      </c>
      <c r="D40" s="5">
        <v>398.84</v>
      </c>
      <c r="E40" s="3" t="s">
        <v>22</v>
      </c>
      <c r="F40" s="8">
        <v>46.454239999999999</v>
      </c>
      <c r="G40" s="7">
        <f t="shared" si="3"/>
        <v>352.38576</v>
      </c>
      <c r="H40" s="8">
        <v>200.6</v>
      </c>
      <c r="I40" s="14">
        <v>0</v>
      </c>
      <c r="J40" s="14">
        <v>0</v>
      </c>
      <c r="K40" s="8">
        <v>200.6</v>
      </c>
      <c r="L40" s="14">
        <v>0</v>
      </c>
      <c r="M40" s="8">
        <v>10.35</v>
      </c>
      <c r="N40" s="14">
        <v>0</v>
      </c>
      <c r="O40" s="14">
        <v>0</v>
      </c>
      <c r="P40" s="8">
        <v>10.35</v>
      </c>
      <c r="Q40" s="14">
        <v>0</v>
      </c>
      <c r="R40" s="7">
        <f t="shared" si="4"/>
        <v>342.03575999999998</v>
      </c>
      <c r="S40" s="6">
        <f t="shared" si="5"/>
        <v>-190.25</v>
      </c>
      <c r="T40" s="6">
        <f t="shared" si="1"/>
        <v>5.1595214356929215</v>
      </c>
      <c r="U40" s="35">
        <v>0</v>
      </c>
      <c r="V40" s="35">
        <v>0</v>
      </c>
      <c r="W40" s="35">
        <v>0</v>
      </c>
      <c r="X40" s="35">
        <v>0</v>
      </c>
      <c r="Y40" s="6">
        <f t="shared" si="6"/>
        <v>-190.25</v>
      </c>
      <c r="Z40" s="6">
        <f t="shared" si="2"/>
        <v>5.1595214356929215</v>
      </c>
      <c r="AA40" s="8">
        <v>0</v>
      </c>
      <c r="AB40" s="8">
        <v>0</v>
      </c>
      <c r="AC40" s="14" t="s">
        <v>471</v>
      </c>
    </row>
    <row r="41" spans="1:29" ht="47.25">
      <c r="A41" s="3" t="s">
        <v>116</v>
      </c>
      <c r="B41" s="10" t="s">
        <v>117</v>
      </c>
      <c r="C41" s="3" t="s">
        <v>22</v>
      </c>
      <c r="D41" s="5">
        <v>171.1</v>
      </c>
      <c r="E41" s="3" t="s">
        <v>22</v>
      </c>
      <c r="F41" s="8">
        <v>15.518179999999999</v>
      </c>
      <c r="G41" s="7">
        <f t="shared" si="3"/>
        <v>155.58181999999999</v>
      </c>
      <c r="H41" s="8"/>
      <c r="I41" s="14">
        <v>0</v>
      </c>
      <c r="J41" s="14">
        <v>0</v>
      </c>
      <c r="K41" s="8"/>
      <c r="L41" s="14">
        <v>0</v>
      </c>
      <c r="M41" s="8">
        <v>0.49</v>
      </c>
      <c r="N41" s="14">
        <v>0</v>
      </c>
      <c r="O41" s="14">
        <v>0</v>
      </c>
      <c r="P41" s="8">
        <v>0.49</v>
      </c>
      <c r="Q41" s="14">
        <v>0</v>
      </c>
      <c r="R41" s="7">
        <f t="shared" si="4"/>
        <v>155.09181999999998</v>
      </c>
      <c r="S41" s="6">
        <f t="shared" si="5"/>
        <v>0.49</v>
      </c>
      <c r="T41" s="6" t="e">
        <f t="shared" si="1"/>
        <v>#DIV/0!</v>
      </c>
      <c r="U41" s="35">
        <v>0</v>
      </c>
      <c r="V41" s="35">
        <v>0</v>
      </c>
      <c r="W41" s="35">
        <v>0</v>
      </c>
      <c r="X41" s="35">
        <v>0</v>
      </c>
      <c r="Y41" s="6">
        <f t="shared" si="6"/>
        <v>0.49</v>
      </c>
      <c r="Z41" s="6" t="e">
        <f t="shared" si="2"/>
        <v>#DIV/0!</v>
      </c>
      <c r="AA41" s="8">
        <v>0</v>
      </c>
      <c r="AB41" s="8">
        <v>0</v>
      </c>
      <c r="AC41" s="14" t="s">
        <v>472</v>
      </c>
    </row>
    <row r="42" spans="1:29" ht="31.5">
      <c r="A42" s="3" t="s">
        <v>118</v>
      </c>
      <c r="B42" s="10" t="s">
        <v>119</v>
      </c>
      <c r="C42" s="3" t="s">
        <v>22</v>
      </c>
      <c r="D42" s="5">
        <v>22.36</v>
      </c>
      <c r="E42" s="3" t="s">
        <v>22</v>
      </c>
      <c r="F42" s="8">
        <v>20.120179999999998</v>
      </c>
      <c r="G42" s="7">
        <f t="shared" si="3"/>
        <v>2.2398200000000017</v>
      </c>
      <c r="H42" s="8">
        <v>0.47199999999999998</v>
      </c>
      <c r="I42" s="14">
        <v>0</v>
      </c>
      <c r="J42" s="14">
        <v>0</v>
      </c>
      <c r="K42" s="8">
        <v>0.47199999999999998</v>
      </c>
      <c r="L42" s="14">
        <v>0</v>
      </c>
      <c r="M42" s="8">
        <v>0.71</v>
      </c>
      <c r="N42" s="14">
        <v>0</v>
      </c>
      <c r="O42" s="14">
        <v>0</v>
      </c>
      <c r="P42" s="8">
        <v>0.71</v>
      </c>
      <c r="Q42" s="14">
        <v>0</v>
      </c>
      <c r="R42" s="7">
        <f t="shared" si="4"/>
        <v>1.5298200000000017</v>
      </c>
      <c r="S42" s="6">
        <f t="shared" si="5"/>
        <v>0.23799999999999999</v>
      </c>
      <c r="T42" s="6">
        <f t="shared" si="1"/>
        <v>150.42372881355934</v>
      </c>
      <c r="U42" s="35">
        <v>0</v>
      </c>
      <c r="V42" s="35">
        <v>0</v>
      </c>
      <c r="W42" s="35">
        <v>0</v>
      </c>
      <c r="X42" s="35">
        <v>0</v>
      </c>
      <c r="Y42" s="6">
        <f t="shared" si="6"/>
        <v>0.23799999999999999</v>
      </c>
      <c r="Z42" s="6">
        <f t="shared" si="2"/>
        <v>150.42372881355934</v>
      </c>
      <c r="AA42" s="8">
        <v>0</v>
      </c>
      <c r="AB42" s="8">
        <v>0</v>
      </c>
      <c r="AC42" s="14" t="s">
        <v>473</v>
      </c>
    </row>
    <row r="43" spans="1:29" ht="78.75">
      <c r="A43" s="3" t="s">
        <v>120</v>
      </c>
      <c r="B43" s="11" t="s">
        <v>121</v>
      </c>
      <c r="C43" s="3" t="s">
        <v>22</v>
      </c>
      <c r="D43" s="5">
        <v>26.549999999999997</v>
      </c>
      <c r="E43" s="3" t="s">
        <v>22</v>
      </c>
      <c r="F43" s="8">
        <v>9.8329399999999989</v>
      </c>
      <c r="G43" s="7">
        <f t="shared" si="3"/>
        <v>16.717059999999996</v>
      </c>
      <c r="H43" s="8">
        <v>2.9499999999999997</v>
      </c>
      <c r="I43" s="14">
        <v>0</v>
      </c>
      <c r="J43" s="14">
        <v>0</v>
      </c>
      <c r="K43" s="8">
        <v>2.9499999999999997</v>
      </c>
      <c r="L43" s="14">
        <v>0</v>
      </c>
      <c r="M43" s="8">
        <v>0</v>
      </c>
      <c r="N43" s="14">
        <v>0</v>
      </c>
      <c r="O43" s="14">
        <v>0</v>
      </c>
      <c r="P43" s="8">
        <v>0</v>
      </c>
      <c r="Q43" s="14">
        <v>0</v>
      </c>
      <c r="R43" s="7">
        <f t="shared" si="4"/>
        <v>16.717059999999996</v>
      </c>
      <c r="S43" s="6">
        <f t="shared" si="5"/>
        <v>-2.9499999999999997</v>
      </c>
      <c r="T43" s="6">
        <f t="shared" si="1"/>
        <v>0</v>
      </c>
      <c r="U43" s="35">
        <v>0</v>
      </c>
      <c r="V43" s="35">
        <v>0</v>
      </c>
      <c r="W43" s="35">
        <v>0</v>
      </c>
      <c r="X43" s="35">
        <v>0</v>
      </c>
      <c r="Y43" s="6">
        <f t="shared" si="6"/>
        <v>-2.9499999999999997</v>
      </c>
      <c r="Z43" s="6">
        <f t="shared" si="2"/>
        <v>0</v>
      </c>
      <c r="AA43" s="8">
        <v>0</v>
      </c>
      <c r="AB43" s="8">
        <v>0</v>
      </c>
      <c r="AC43" s="14" t="s">
        <v>474</v>
      </c>
    </row>
    <row r="44" spans="1:29" ht="63">
      <c r="A44" s="3" t="s">
        <v>122</v>
      </c>
      <c r="B44" s="11" t="s">
        <v>123</v>
      </c>
      <c r="C44" s="3" t="s">
        <v>22</v>
      </c>
      <c r="D44" s="5">
        <v>233.15799999999999</v>
      </c>
      <c r="E44" s="3" t="s">
        <v>22</v>
      </c>
      <c r="F44" s="8">
        <v>172.04990000000001</v>
      </c>
      <c r="G44" s="7">
        <f t="shared" si="3"/>
        <v>61.108099999999979</v>
      </c>
      <c r="H44" s="8">
        <v>30.207999999999998</v>
      </c>
      <c r="I44" s="14">
        <v>0</v>
      </c>
      <c r="J44" s="14">
        <v>0</v>
      </c>
      <c r="K44" s="8">
        <v>30.207999999999998</v>
      </c>
      <c r="L44" s="14">
        <v>0</v>
      </c>
      <c r="M44" s="8">
        <v>0</v>
      </c>
      <c r="N44" s="14">
        <v>0</v>
      </c>
      <c r="O44" s="14">
        <v>0</v>
      </c>
      <c r="P44" s="8">
        <v>0</v>
      </c>
      <c r="Q44" s="14">
        <v>0</v>
      </c>
      <c r="R44" s="7">
        <f t="shared" si="4"/>
        <v>61.108099999999979</v>
      </c>
      <c r="S44" s="6">
        <f t="shared" si="5"/>
        <v>-30.207999999999998</v>
      </c>
      <c r="T44" s="6">
        <f t="shared" si="1"/>
        <v>0</v>
      </c>
      <c r="U44" s="35">
        <v>0</v>
      </c>
      <c r="V44" s="35">
        <v>0</v>
      </c>
      <c r="W44" s="35">
        <v>0</v>
      </c>
      <c r="X44" s="35">
        <v>0</v>
      </c>
      <c r="Y44" s="6">
        <f t="shared" si="6"/>
        <v>-30.207999999999998</v>
      </c>
      <c r="Z44" s="6">
        <f t="shared" si="2"/>
        <v>0</v>
      </c>
      <c r="AA44" s="8">
        <v>0</v>
      </c>
      <c r="AB44" s="8">
        <v>0</v>
      </c>
      <c r="AC44" s="14" t="s">
        <v>474</v>
      </c>
    </row>
    <row r="45" spans="1:29" ht="63">
      <c r="A45" s="3" t="s">
        <v>124</v>
      </c>
      <c r="B45" s="11" t="s">
        <v>125</v>
      </c>
      <c r="C45" s="3" t="s">
        <v>22</v>
      </c>
      <c r="D45" s="5">
        <v>32.449999999999996</v>
      </c>
      <c r="E45" s="3" t="s">
        <v>22</v>
      </c>
      <c r="F45" s="8">
        <v>20.661799999999999</v>
      </c>
      <c r="G45" s="7">
        <f t="shared" si="3"/>
        <v>11.788199999999996</v>
      </c>
      <c r="H45" s="8">
        <v>2.9499999999999997</v>
      </c>
      <c r="I45" s="14">
        <v>0</v>
      </c>
      <c r="J45" s="14">
        <v>0</v>
      </c>
      <c r="K45" s="8">
        <v>2.9499999999999997</v>
      </c>
      <c r="L45" s="14">
        <v>0</v>
      </c>
      <c r="M45" s="8">
        <v>0</v>
      </c>
      <c r="N45" s="14">
        <v>0</v>
      </c>
      <c r="O45" s="14">
        <v>0</v>
      </c>
      <c r="P45" s="8">
        <v>0</v>
      </c>
      <c r="Q45" s="14">
        <v>0</v>
      </c>
      <c r="R45" s="7">
        <f t="shared" si="4"/>
        <v>11.788199999999996</v>
      </c>
      <c r="S45" s="6">
        <f t="shared" si="5"/>
        <v>-2.9499999999999997</v>
      </c>
      <c r="T45" s="6">
        <f t="shared" si="1"/>
        <v>0</v>
      </c>
      <c r="U45" s="35">
        <v>0</v>
      </c>
      <c r="V45" s="35">
        <v>0</v>
      </c>
      <c r="W45" s="35">
        <v>0</v>
      </c>
      <c r="X45" s="35">
        <v>0</v>
      </c>
      <c r="Y45" s="6">
        <f t="shared" si="6"/>
        <v>-2.9499999999999997</v>
      </c>
      <c r="Z45" s="6">
        <f t="shared" si="2"/>
        <v>0</v>
      </c>
      <c r="AA45" s="8">
        <v>0</v>
      </c>
      <c r="AB45" s="8">
        <v>0</v>
      </c>
      <c r="AC45" s="14" t="s">
        <v>475</v>
      </c>
    </row>
    <row r="46" spans="1:29" ht="78.75">
      <c r="A46" s="3" t="s">
        <v>126</v>
      </c>
      <c r="B46" s="11" t="s">
        <v>127</v>
      </c>
      <c r="C46" s="3" t="s">
        <v>22</v>
      </c>
      <c r="D46" s="5">
        <v>170</v>
      </c>
      <c r="E46" s="3" t="s">
        <v>22</v>
      </c>
      <c r="F46" s="8">
        <v>32.769779999999997</v>
      </c>
      <c r="G46" s="7">
        <f t="shared" si="3"/>
        <v>137.23022</v>
      </c>
      <c r="H46" s="8"/>
      <c r="I46" s="14">
        <v>0</v>
      </c>
      <c r="J46" s="14">
        <v>0</v>
      </c>
      <c r="K46" s="8"/>
      <c r="L46" s="14">
        <v>0</v>
      </c>
      <c r="M46" s="8">
        <v>129.27000000000001</v>
      </c>
      <c r="N46" s="14">
        <v>0</v>
      </c>
      <c r="O46" s="14">
        <v>0</v>
      </c>
      <c r="P46" s="8">
        <v>129.27000000000001</v>
      </c>
      <c r="Q46" s="14">
        <v>0</v>
      </c>
      <c r="R46" s="7">
        <f t="shared" si="4"/>
        <v>7.9602199999999925</v>
      </c>
      <c r="S46" s="6">
        <f t="shared" si="5"/>
        <v>129.27000000000001</v>
      </c>
      <c r="T46" s="6" t="e">
        <f t="shared" si="1"/>
        <v>#DIV/0!</v>
      </c>
      <c r="U46" s="35">
        <v>0</v>
      </c>
      <c r="V46" s="35">
        <v>0</v>
      </c>
      <c r="W46" s="35">
        <v>0</v>
      </c>
      <c r="X46" s="35">
        <v>0</v>
      </c>
      <c r="Y46" s="6">
        <f t="shared" si="6"/>
        <v>129.27000000000001</v>
      </c>
      <c r="Z46" s="6" t="e">
        <f t="shared" si="2"/>
        <v>#DIV/0!</v>
      </c>
      <c r="AA46" s="8">
        <v>0</v>
      </c>
      <c r="AB46" s="8">
        <v>0</v>
      </c>
      <c r="AC46" s="14" t="s">
        <v>476</v>
      </c>
    </row>
    <row r="47" spans="1:29" ht="47.25">
      <c r="A47" s="3" t="s">
        <v>128</v>
      </c>
      <c r="B47" s="11" t="s">
        <v>129</v>
      </c>
      <c r="C47" s="3" t="s">
        <v>22</v>
      </c>
      <c r="D47" s="5">
        <v>1.6519999999999999</v>
      </c>
      <c r="E47" s="3" t="s">
        <v>22</v>
      </c>
      <c r="F47" s="8">
        <v>0</v>
      </c>
      <c r="G47" s="7">
        <f t="shared" si="3"/>
        <v>1.6519999999999999</v>
      </c>
      <c r="H47" s="8"/>
      <c r="I47" s="14">
        <v>0</v>
      </c>
      <c r="J47" s="14">
        <v>0</v>
      </c>
      <c r="K47" s="8"/>
      <c r="L47" s="14">
        <v>0</v>
      </c>
      <c r="M47" s="8">
        <v>1.1000000000000001</v>
      </c>
      <c r="N47" s="14">
        <v>0</v>
      </c>
      <c r="O47" s="14">
        <v>0</v>
      </c>
      <c r="P47" s="8">
        <v>1.1000000000000001</v>
      </c>
      <c r="Q47" s="14">
        <v>0</v>
      </c>
      <c r="R47" s="7">
        <f t="shared" si="4"/>
        <v>0.55199999999999982</v>
      </c>
      <c r="S47" s="6">
        <f t="shared" si="5"/>
        <v>1.1000000000000001</v>
      </c>
      <c r="T47" s="6" t="e">
        <f t="shared" si="1"/>
        <v>#DIV/0!</v>
      </c>
      <c r="U47" s="35">
        <v>0</v>
      </c>
      <c r="V47" s="35">
        <v>0</v>
      </c>
      <c r="W47" s="35">
        <v>0</v>
      </c>
      <c r="X47" s="35">
        <v>0</v>
      </c>
      <c r="Y47" s="6">
        <f t="shared" si="6"/>
        <v>1.1000000000000001</v>
      </c>
      <c r="Z47" s="6" t="e">
        <f t="shared" si="2"/>
        <v>#DIV/0!</v>
      </c>
      <c r="AA47" s="8">
        <v>0</v>
      </c>
      <c r="AB47" s="8">
        <v>0</v>
      </c>
      <c r="AC47" s="14" t="s">
        <v>477</v>
      </c>
    </row>
    <row r="48" spans="1:29" ht="31.5">
      <c r="A48" s="3" t="s">
        <v>130</v>
      </c>
      <c r="B48" s="11" t="s">
        <v>131</v>
      </c>
      <c r="C48" s="3" t="s">
        <v>22</v>
      </c>
      <c r="D48" s="5">
        <v>106.462</v>
      </c>
      <c r="E48" s="3" t="s">
        <v>22</v>
      </c>
      <c r="F48" s="8">
        <v>86.93768</v>
      </c>
      <c r="G48" s="7">
        <f t="shared" si="3"/>
        <v>19.524320000000003</v>
      </c>
      <c r="H48" s="8">
        <v>23.599999999999998</v>
      </c>
      <c r="I48" s="14">
        <v>0</v>
      </c>
      <c r="J48" s="14">
        <v>0</v>
      </c>
      <c r="K48" s="8">
        <v>23.599999999999998</v>
      </c>
      <c r="L48" s="14">
        <v>0</v>
      </c>
      <c r="M48" s="8">
        <v>0</v>
      </c>
      <c r="N48" s="14">
        <v>0</v>
      </c>
      <c r="O48" s="14">
        <v>0</v>
      </c>
      <c r="P48" s="8">
        <v>0</v>
      </c>
      <c r="Q48" s="14">
        <v>0</v>
      </c>
      <c r="R48" s="7">
        <f t="shared" si="4"/>
        <v>19.524320000000003</v>
      </c>
      <c r="S48" s="6">
        <f t="shared" si="5"/>
        <v>-23.599999999999998</v>
      </c>
      <c r="T48" s="6">
        <f t="shared" si="1"/>
        <v>0</v>
      </c>
      <c r="U48" s="35">
        <v>0</v>
      </c>
      <c r="V48" s="35">
        <v>0</v>
      </c>
      <c r="W48" s="35">
        <v>0</v>
      </c>
      <c r="X48" s="35">
        <v>0</v>
      </c>
      <c r="Y48" s="6">
        <f t="shared" si="6"/>
        <v>-23.599999999999998</v>
      </c>
      <c r="Z48" s="6">
        <f t="shared" si="2"/>
        <v>0</v>
      </c>
      <c r="AA48" s="8">
        <v>0</v>
      </c>
      <c r="AB48" s="8">
        <v>0</v>
      </c>
      <c r="AC48" s="14" t="s">
        <v>478</v>
      </c>
    </row>
    <row r="49" spans="1:29" ht="47.25">
      <c r="A49" s="3" t="s">
        <v>132</v>
      </c>
      <c r="B49" s="11" t="s">
        <v>133</v>
      </c>
      <c r="C49" s="3" t="s">
        <v>22</v>
      </c>
      <c r="D49" s="5">
        <v>9.8379999999999992</v>
      </c>
      <c r="E49" s="3" t="s">
        <v>22</v>
      </c>
      <c r="F49" s="8">
        <v>3.8279200000000002</v>
      </c>
      <c r="G49" s="7">
        <f t="shared" si="3"/>
        <v>6.0100799999999985</v>
      </c>
      <c r="H49" s="8"/>
      <c r="I49" s="14">
        <v>0</v>
      </c>
      <c r="J49" s="14">
        <v>0</v>
      </c>
      <c r="K49" s="8"/>
      <c r="L49" s="14">
        <v>0</v>
      </c>
      <c r="M49" s="8">
        <v>5.7</v>
      </c>
      <c r="N49" s="14">
        <v>0</v>
      </c>
      <c r="O49" s="14">
        <v>0</v>
      </c>
      <c r="P49" s="8">
        <v>5.7</v>
      </c>
      <c r="Q49" s="14">
        <v>0</v>
      </c>
      <c r="R49" s="7">
        <f t="shared" si="4"/>
        <v>0.31007999999999836</v>
      </c>
      <c r="S49" s="6">
        <f t="shared" si="5"/>
        <v>5.7</v>
      </c>
      <c r="T49" s="6" t="e">
        <f t="shared" si="1"/>
        <v>#DIV/0!</v>
      </c>
      <c r="U49" s="35">
        <v>0</v>
      </c>
      <c r="V49" s="35">
        <v>0</v>
      </c>
      <c r="W49" s="35">
        <v>0</v>
      </c>
      <c r="X49" s="35">
        <v>0</v>
      </c>
      <c r="Y49" s="6">
        <f t="shared" si="6"/>
        <v>5.7</v>
      </c>
      <c r="Z49" s="6" t="e">
        <f t="shared" si="2"/>
        <v>#DIV/0!</v>
      </c>
      <c r="AA49" s="8">
        <v>0</v>
      </c>
      <c r="AB49" s="8">
        <v>0</v>
      </c>
      <c r="AC49" s="14" t="s">
        <v>479</v>
      </c>
    </row>
    <row r="50" spans="1:29" ht="31.5">
      <c r="A50" s="3" t="s">
        <v>134</v>
      </c>
      <c r="B50" s="9" t="s">
        <v>43</v>
      </c>
      <c r="C50" s="3" t="s">
        <v>22</v>
      </c>
      <c r="D50" s="5">
        <v>236</v>
      </c>
      <c r="E50" s="3" t="s">
        <v>22</v>
      </c>
      <c r="F50" s="8">
        <v>21.83708</v>
      </c>
      <c r="G50" s="7">
        <f t="shared" si="3"/>
        <v>214.16291999999999</v>
      </c>
      <c r="H50" s="8"/>
      <c r="I50" s="14">
        <v>0</v>
      </c>
      <c r="J50" s="14">
        <v>0</v>
      </c>
      <c r="K50" s="8"/>
      <c r="L50" s="14">
        <v>0</v>
      </c>
      <c r="M50" s="8">
        <v>0.03</v>
      </c>
      <c r="N50" s="14">
        <v>0</v>
      </c>
      <c r="O50" s="14">
        <v>0</v>
      </c>
      <c r="P50" s="8">
        <v>0.03</v>
      </c>
      <c r="Q50" s="14">
        <v>0</v>
      </c>
      <c r="R50" s="7">
        <f t="shared" si="4"/>
        <v>214.13291999999998</v>
      </c>
      <c r="S50" s="6">
        <f t="shared" si="5"/>
        <v>0.03</v>
      </c>
      <c r="T50" s="6" t="e">
        <f t="shared" si="1"/>
        <v>#DIV/0!</v>
      </c>
      <c r="U50" s="35">
        <v>0</v>
      </c>
      <c r="V50" s="35">
        <v>0</v>
      </c>
      <c r="W50" s="35">
        <v>0</v>
      </c>
      <c r="X50" s="35">
        <v>0</v>
      </c>
      <c r="Y50" s="6">
        <f t="shared" si="6"/>
        <v>0.03</v>
      </c>
      <c r="Z50" s="6" t="e">
        <f t="shared" si="2"/>
        <v>#DIV/0!</v>
      </c>
      <c r="AA50" s="8">
        <v>0</v>
      </c>
      <c r="AB50" s="8">
        <v>0</v>
      </c>
      <c r="AC50" s="14" t="s">
        <v>480</v>
      </c>
    </row>
    <row r="51" spans="1:29" ht="31.5">
      <c r="A51" s="3" t="s">
        <v>135</v>
      </c>
      <c r="B51" s="9" t="s">
        <v>136</v>
      </c>
      <c r="C51" s="3" t="s">
        <v>22</v>
      </c>
      <c r="D51" s="5">
        <v>145.13999999999999</v>
      </c>
      <c r="E51" s="3" t="s">
        <v>22</v>
      </c>
      <c r="F51" s="8">
        <v>28.567799999999998</v>
      </c>
      <c r="G51" s="7">
        <f t="shared" si="3"/>
        <v>116.57219999999998</v>
      </c>
      <c r="H51" s="8">
        <v>53.099999999999994</v>
      </c>
      <c r="I51" s="14">
        <v>0</v>
      </c>
      <c r="J51" s="14">
        <v>0</v>
      </c>
      <c r="K51" s="8">
        <v>53.099999999999994</v>
      </c>
      <c r="L51" s="14">
        <v>0</v>
      </c>
      <c r="M51" s="8">
        <v>0</v>
      </c>
      <c r="N51" s="14">
        <v>0</v>
      </c>
      <c r="O51" s="14">
        <v>0</v>
      </c>
      <c r="P51" s="8">
        <v>0</v>
      </c>
      <c r="Q51" s="14">
        <v>0</v>
      </c>
      <c r="R51" s="7">
        <f t="shared" si="4"/>
        <v>116.57219999999998</v>
      </c>
      <c r="S51" s="6">
        <f t="shared" si="5"/>
        <v>-53.099999999999994</v>
      </c>
      <c r="T51" s="6">
        <f t="shared" si="1"/>
        <v>0</v>
      </c>
      <c r="U51" s="35">
        <v>0</v>
      </c>
      <c r="V51" s="35">
        <v>0</v>
      </c>
      <c r="W51" s="35">
        <v>0</v>
      </c>
      <c r="X51" s="35">
        <v>0</v>
      </c>
      <c r="Y51" s="6">
        <f t="shared" si="6"/>
        <v>-53.099999999999994</v>
      </c>
      <c r="Z51" s="6">
        <f t="shared" si="2"/>
        <v>0</v>
      </c>
      <c r="AA51" s="8">
        <v>0</v>
      </c>
      <c r="AB51" s="8">
        <v>0</v>
      </c>
      <c r="AC51" s="14" t="s">
        <v>481</v>
      </c>
    </row>
    <row r="52" spans="1:29" ht="31.5">
      <c r="A52" s="3" t="s">
        <v>137</v>
      </c>
      <c r="B52" s="9" t="s">
        <v>45</v>
      </c>
      <c r="C52" s="3" t="s">
        <v>22</v>
      </c>
      <c r="D52" s="5">
        <v>96.759999999999991</v>
      </c>
      <c r="E52" s="3" t="s">
        <v>22</v>
      </c>
      <c r="F52" s="8">
        <v>0.58055999999999996</v>
      </c>
      <c r="G52" s="7">
        <f t="shared" si="3"/>
        <v>96.179439999999985</v>
      </c>
      <c r="H52" s="8">
        <v>88.5</v>
      </c>
      <c r="I52" s="14">
        <v>0</v>
      </c>
      <c r="J52" s="14">
        <v>0</v>
      </c>
      <c r="K52" s="8">
        <v>88.5</v>
      </c>
      <c r="L52" s="14">
        <v>0</v>
      </c>
      <c r="M52" s="8">
        <v>0</v>
      </c>
      <c r="N52" s="14">
        <v>0</v>
      </c>
      <c r="O52" s="14">
        <v>0</v>
      </c>
      <c r="P52" s="8">
        <v>0</v>
      </c>
      <c r="Q52" s="14">
        <v>0</v>
      </c>
      <c r="R52" s="7">
        <f t="shared" si="4"/>
        <v>96.179439999999985</v>
      </c>
      <c r="S52" s="6">
        <f t="shared" si="5"/>
        <v>-88.5</v>
      </c>
      <c r="T52" s="6">
        <f t="shared" si="1"/>
        <v>0</v>
      </c>
      <c r="U52" s="35">
        <v>0</v>
      </c>
      <c r="V52" s="35">
        <v>0</v>
      </c>
      <c r="W52" s="35">
        <v>0</v>
      </c>
      <c r="X52" s="35">
        <v>0</v>
      </c>
      <c r="Y52" s="6">
        <f t="shared" si="6"/>
        <v>-88.5</v>
      </c>
      <c r="Z52" s="6">
        <f t="shared" si="2"/>
        <v>0</v>
      </c>
      <c r="AA52" s="8">
        <v>0</v>
      </c>
      <c r="AB52" s="8">
        <v>0</v>
      </c>
      <c r="AC52" s="14" t="s">
        <v>482</v>
      </c>
    </row>
    <row r="53" spans="1:29" ht="31.5">
      <c r="A53" s="3" t="s">
        <v>138</v>
      </c>
      <c r="B53" s="9" t="s">
        <v>139</v>
      </c>
      <c r="C53" s="3" t="s">
        <v>22</v>
      </c>
      <c r="D53" s="5">
        <v>90.86</v>
      </c>
      <c r="E53" s="3" t="s">
        <v>22</v>
      </c>
      <c r="F53" s="8">
        <v>4.7199999999999999E-2</v>
      </c>
      <c r="G53" s="7">
        <f t="shared" si="3"/>
        <v>90.812799999999996</v>
      </c>
      <c r="H53" s="8">
        <v>47.199999999999996</v>
      </c>
      <c r="I53" s="14">
        <v>0</v>
      </c>
      <c r="J53" s="14">
        <v>0</v>
      </c>
      <c r="K53" s="8">
        <v>47.199999999999996</v>
      </c>
      <c r="L53" s="14">
        <v>0</v>
      </c>
      <c r="M53" s="8">
        <v>0.22</v>
      </c>
      <c r="N53" s="14">
        <v>0</v>
      </c>
      <c r="O53" s="14">
        <v>0</v>
      </c>
      <c r="P53" s="8">
        <v>0.22</v>
      </c>
      <c r="Q53" s="14">
        <v>0</v>
      </c>
      <c r="R53" s="7">
        <f t="shared" si="4"/>
        <v>90.592799999999997</v>
      </c>
      <c r="S53" s="6">
        <f t="shared" si="5"/>
        <v>-46.98</v>
      </c>
      <c r="T53" s="6">
        <f t="shared" si="1"/>
        <v>0.46610169491525427</v>
      </c>
      <c r="U53" s="35">
        <v>0</v>
      </c>
      <c r="V53" s="35">
        <v>0</v>
      </c>
      <c r="W53" s="35">
        <v>0</v>
      </c>
      <c r="X53" s="35">
        <v>0</v>
      </c>
      <c r="Y53" s="6">
        <f t="shared" si="6"/>
        <v>-46.98</v>
      </c>
      <c r="Z53" s="6">
        <f t="shared" si="2"/>
        <v>0.46610169491525427</v>
      </c>
      <c r="AA53" s="8">
        <v>0</v>
      </c>
      <c r="AB53" s="8">
        <v>0</v>
      </c>
      <c r="AC53" s="14" t="s">
        <v>483</v>
      </c>
    </row>
    <row r="54" spans="1:29" ht="31.5">
      <c r="A54" s="3" t="s">
        <v>140</v>
      </c>
      <c r="B54" s="9" t="s">
        <v>141</v>
      </c>
      <c r="C54" s="3" t="s">
        <v>22</v>
      </c>
      <c r="D54" s="5">
        <v>31.86</v>
      </c>
      <c r="E54" s="3" t="s">
        <v>22</v>
      </c>
      <c r="F54" s="8">
        <v>0</v>
      </c>
      <c r="G54" s="7">
        <f t="shared" si="3"/>
        <v>31.86</v>
      </c>
      <c r="H54" s="8">
        <v>29.5</v>
      </c>
      <c r="I54" s="14">
        <v>0</v>
      </c>
      <c r="J54" s="14">
        <v>0</v>
      </c>
      <c r="K54" s="8">
        <v>29.5</v>
      </c>
      <c r="L54" s="14">
        <v>0</v>
      </c>
      <c r="M54" s="8">
        <v>0</v>
      </c>
      <c r="N54" s="14">
        <v>0</v>
      </c>
      <c r="O54" s="14">
        <v>0</v>
      </c>
      <c r="P54" s="8">
        <v>0</v>
      </c>
      <c r="Q54" s="14">
        <v>0</v>
      </c>
      <c r="R54" s="7">
        <f t="shared" si="4"/>
        <v>31.86</v>
      </c>
      <c r="S54" s="6">
        <f t="shared" si="5"/>
        <v>-29.5</v>
      </c>
      <c r="T54" s="6">
        <f t="shared" si="1"/>
        <v>0</v>
      </c>
      <c r="U54" s="35">
        <v>0</v>
      </c>
      <c r="V54" s="35">
        <v>0</v>
      </c>
      <c r="W54" s="35">
        <v>0</v>
      </c>
      <c r="X54" s="35">
        <v>0</v>
      </c>
      <c r="Y54" s="6">
        <f t="shared" si="6"/>
        <v>-29.5</v>
      </c>
      <c r="Z54" s="6">
        <f t="shared" si="2"/>
        <v>0</v>
      </c>
      <c r="AA54" s="8">
        <v>0</v>
      </c>
      <c r="AB54" s="8">
        <v>0</v>
      </c>
      <c r="AC54" s="14" t="s">
        <v>484</v>
      </c>
    </row>
    <row r="55" spans="1:29" ht="47.25">
      <c r="A55" s="3" t="s">
        <v>142</v>
      </c>
      <c r="B55" s="12" t="s">
        <v>143</v>
      </c>
      <c r="C55" s="3" t="s">
        <v>22</v>
      </c>
      <c r="D55" s="5">
        <v>174.404</v>
      </c>
      <c r="E55" s="3" t="s">
        <v>22</v>
      </c>
      <c r="F55" s="8">
        <v>23.068999999999999</v>
      </c>
      <c r="G55" s="7">
        <f t="shared" si="3"/>
        <v>151.33500000000001</v>
      </c>
      <c r="H55" s="8">
        <v>15.575999999999999</v>
      </c>
      <c r="I55" s="14">
        <v>0</v>
      </c>
      <c r="J55" s="14">
        <v>0</v>
      </c>
      <c r="K55" s="8">
        <v>15.575999999999999</v>
      </c>
      <c r="L55" s="14">
        <v>0</v>
      </c>
      <c r="M55" s="8">
        <v>27.126000000000001</v>
      </c>
      <c r="N55" s="14">
        <v>0</v>
      </c>
      <c r="O55" s="14">
        <v>0</v>
      </c>
      <c r="P55" s="8">
        <v>27.126000000000001</v>
      </c>
      <c r="Q55" s="14">
        <v>0</v>
      </c>
      <c r="R55" s="7">
        <f t="shared" si="4"/>
        <v>124.209</v>
      </c>
      <c r="S55" s="6">
        <f t="shared" si="5"/>
        <v>11.550000000000002</v>
      </c>
      <c r="T55" s="6">
        <f t="shared" si="1"/>
        <v>174.15254237288136</v>
      </c>
      <c r="U55" s="35">
        <v>0</v>
      </c>
      <c r="V55" s="35">
        <v>0</v>
      </c>
      <c r="W55" s="35">
        <v>0</v>
      </c>
      <c r="X55" s="35">
        <v>0</v>
      </c>
      <c r="Y55" s="6">
        <f t="shared" si="6"/>
        <v>11.550000000000002</v>
      </c>
      <c r="Z55" s="6">
        <f t="shared" si="2"/>
        <v>174.15254237288136</v>
      </c>
      <c r="AA55" s="8">
        <v>0</v>
      </c>
      <c r="AB55" s="8">
        <v>0</v>
      </c>
      <c r="AC55" s="14" t="s">
        <v>485</v>
      </c>
    </row>
    <row r="56" spans="1:29" ht="31.5">
      <c r="A56" s="3" t="s">
        <v>144</v>
      </c>
      <c r="B56" s="12" t="s">
        <v>145</v>
      </c>
      <c r="C56" s="3" t="s">
        <v>22</v>
      </c>
      <c r="D56" s="5">
        <v>70</v>
      </c>
      <c r="E56" s="3" t="s">
        <v>22</v>
      </c>
      <c r="F56" s="8">
        <v>0</v>
      </c>
      <c r="G56" s="7">
        <f t="shared" si="3"/>
        <v>70</v>
      </c>
      <c r="H56" s="8">
        <v>4.72</v>
      </c>
      <c r="I56" s="14">
        <v>0</v>
      </c>
      <c r="J56" s="14">
        <v>0</v>
      </c>
      <c r="K56" s="8">
        <v>4.72</v>
      </c>
      <c r="L56" s="14">
        <v>0</v>
      </c>
      <c r="M56" s="8">
        <v>0</v>
      </c>
      <c r="N56" s="14">
        <v>0</v>
      </c>
      <c r="O56" s="14">
        <v>0</v>
      </c>
      <c r="P56" s="8">
        <v>0</v>
      </c>
      <c r="Q56" s="14">
        <v>0</v>
      </c>
      <c r="R56" s="7">
        <f t="shared" si="4"/>
        <v>70</v>
      </c>
      <c r="S56" s="6">
        <f t="shared" si="5"/>
        <v>-4.72</v>
      </c>
      <c r="T56" s="6">
        <f t="shared" si="1"/>
        <v>0</v>
      </c>
      <c r="U56" s="35">
        <v>0</v>
      </c>
      <c r="V56" s="35">
        <v>0</v>
      </c>
      <c r="W56" s="35">
        <v>0</v>
      </c>
      <c r="X56" s="35">
        <v>0</v>
      </c>
      <c r="Y56" s="6">
        <f t="shared" si="6"/>
        <v>-4.72</v>
      </c>
      <c r="Z56" s="6">
        <f t="shared" si="2"/>
        <v>0</v>
      </c>
      <c r="AA56" s="8">
        <v>0</v>
      </c>
      <c r="AB56" s="8">
        <v>0</v>
      </c>
      <c r="AC56" s="14" t="s">
        <v>486</v>
      </c>
    </row>
    <row r="57" spans="1:29" ht="78.75">
      <c r="A57" s="3" t="s">
        <v>146</v>
      </c>
      <c r="B57" s="9" t="s">
        <v>147</v>
      </c>
      <c r="C57" s="3" t="s">
        <v>22</v>
      </c>
      <c r="D57" s="5">
        <v>1202.06556</v>
      </c>
      <c r="E57" s="3" t="s">
        <v>22</v>
      </c>
      <c r="F57" s="8">
        <v>4.2031599999999996</v>
      </c>
      <c r="G57" s="7">
        <f t="shared" si="3"/>
        <v>1197.8624</v>
      </c>
      <c r="H57" s="8">
        <v>106.19999999999999</v>
      </c>
      <c r="I57" s="14">
        <v>0</v>
      </c>
      <c r="J57" s="14">
        <v>0</v>
      </c>
      <c r="K57" s="8">
        <v>106.19999999999999</v>
      </c>
      <c r="L57" s="14">
        <v>0</v>
      </c>
      <c r="M57" s="8">
        <v>132.4032</v>
      </c>
      <c r="N57" s="14">
        <v>0</v>
      </c>
      <c r="O57" s="14">
        <v>0</v>
      </c>
      <c r="P57" s="8">
        <v>132.4032</v>
      </c>
      <c r="Q57" s="14">
        <v>0</v>
      </c>
      <c r="R57" s="7">
        <f t="shared" si="4"/>
        <v>1065.4592</v>
      </c>
      <c r="S57" s="6">
        <f t="shared" si="5"/>
        <v>26.20320000000001</v>
      </c>
      <c r="T57" s="6">
        <f t="shared" si="1"/>
        <v>124.67344632768362</v>
      </c>
      <c r="U57" s="35">
        <v>0</v>
      </c>
      <c r="V57" s="35">
        <v>0</v>
      </c>
      <c r="W57" s="35">
        <v>0</v>
      </c>
      <c r="X57" s="35">
        <v>0</v>
      </c>
      <c r="Y57" s="6">
        <f t="shared" si="6"/>
        <v>26.20320000000001</v>
      </c>
      <c r="Z57" s="6">
        <f t="shared" si="2"/>
        <v>124.67344632768362</v>
      </c>
      <c r="AA57" s="8">
        <v>0</v>
      </c>
      <c r="AB57" s="8">
        <v>0</v>
      </c>
      <c r="AC57" s="14" t="s">
        <v>487</v>
      </c>
    </row>
    <row r="58" spans="1:29" ht="31.5">
      <c r="A58" s="3" t="s">
        <v>148</v>
      </c>
      <c r="B58" s="9" t="s">
        <v>149</v>
      </c>
      <c r="C58" s="3" t="s">
        <v>22</v>
      </c>
      <c r="D58" s="5">
        <v>4.95</v>
      </c>
      <c r="E58" s="3" t="s">
        <v>22</v>
      </c>
      <c r="F58" s="8">
        <v>1.81012</v>
      </c>
      <c r="G58" s="7">
        <f t="shared" si="3"/>
        <v>3.1398800000000002</v>
      </c>
      <c r="H58" s="8"/>
      <c r="I58" s="14">
        <v>0</v>
      </c>
      <c r="J58" s="14">
        <v>0</v>
      </c>
      <c r="K58" s="8"/>
      <c r="L58" s="14">
        <v>0</v>
      </c>
      <c r="M58" s="8">
        <v>1.7303999999999999</v>
      </c>
      <c r="N58" s="14">
        <v>0</v>
      </c>
      <c r="O58" s="14">
        <v>0</v>
      </c>
      <c r="P58" s="8">
        <v>1.7303999999999999</v>
      </c>
      <c r="Q58" s="14">
        <v>0</v>
      </c>
      <c r="R58" s="7">
        <f t="shared" si="4"/>
        <v>1.4094800000000003</v>
      </c>
      <c r="S58" s="6">
        <f t="shared" si="5"/>
        <v>1.7303999999999999</v>
      </c>
      <c r="T58" s="6" t="e">
        <f t="shared" si="1"/>
        <v>#DIV/0!</v>
      </c>
      <c r="U58" s="35">
        <v>0</v>
      </c>
      <c r="V58" s="35">
        <v>0</v>
      </c>
      <c r="W58" s="35">
        <v>0</v>
      </c>
      <c r="X58" s="35">
        <v>0</v>
      </c>
      <c r="Y58" s="6">
        <f t="shared" si="6"/>
        <v>1.7303999999999999</v>
      </c>
      <c r="Z58" s="6" t="e">
        <f t="shared" si="2"/>
        <v>#DIV/0!</v>
      </c>
      <c r="AA58" s="8">
        <v>0</v>
      </c>
      <c r="AB58" s="8">
        <v>0</v>
      </c>
      <c r="AC58" s="14" t="s">
        <v>488</v>
      </c>
    </row>
    <row r="59" spans="1:29" ht="63">
      <c r="A59" s="3" t="s">
        <v>150</v>
      </c>
      <c r="B59" s="9" t="s">
        <v>151</v>
      </c>
      <c r="C59" s="3" t="s">
        <v>22</v>
      </c>
      <c r="D59" s="5">
        <v>626.58000000000004</v>
      </c>
      <c r="E59" s="3" t="s">
        <v>22</v>
      </c>
      <c r="F59" s="8">
        <v>0.77880000000000005</v>
      </c>
      <c r="G59" s="7">
        <f t="shared" ref="G59:G89" si="7">D59-F59</f>
        <v>625.80119999999999</v>
      </c>
      <c r="H59" s="8">
        <v>349.28</v>
      </c>
      <c r="I59" s="14">
        <v>0</v>
      </c>
      <c r="J59" s="14">
        <v>0</v>
      </c>
      <c r="K59" s="8">
        <v>349.28</v>
      </c>
      <c r="L59" s="14">
        <v>0</v>
      </c>
      <c r="M59" s="8">
        <v>132.85319999999999</v>
      </c>
      <c r="N59" s="14">
        <v>0</v>
      </c>
      <c r="O59" s="14">
        <v>0</v>
      </c>
      <c r="P59" s="8">
        <v>132.85319999999999</v>
      </c>
      <c r="Q59" s="14">
        <v>0</v>
      </c>
      <c r="R59" s="7">
        <f t="shared" ref="R59:R89" si="8">G59-M59</f>
        <v>492.94799999999998</v>
      </c>
      <c r="S59" s="6">
        <f t="shared" ref="S59:S89" si="9">M59-H59</f>
        <v>-216.42679999999999</v>
      </c>
      <c r="T59" s="6">
        <f t="shared" ref="T59:T89" si="10">(M59*100)/H59</f>
        <v>38.036303252404942</v>
      </c>
      <c r="U59" s="35">
        <v>0</v>
      </c>
      <c r="V59" s="35">
        <v>0</v>
      </c>
      <c r="W59" s="35">
        <v>0</v>
      </c>
      <c r="X59" s="35">
        <v>0</v>
      </c>
      <c r="Y59" s="6">
        <f t="shared" ref="Y59:Y89" si="11">M59-H59</f>
        <v>-216.42679999999999</v>
      </c>
      <c r="Z59" s="6">
        <f t="shared" ref="Z59:Z89" si="12">(M59*100)/H59</f>
        <v>38.036303252404942</v>
      </c>
      <c r="AA59" s="8">
        <v>0</v>
      </c>
      <c r="AB59" s="8">
        <v>0</v>
      </c>
      <c r="AC59" s="14" t="s">
        <v>489</v>
      </c>
    </row>
    <row r="60" spans="1:29" ht="47.25">
      <c r="A60" s="3" t="s">
        <v>152</v>
      </c>
      <c r="B60" s="9" t="s">
        <v>153</v>
      </c>
      <c r="C60" s="3" t="s">
        <v>22</v>
      </c>
      <c r="D60" s="5">
        <v>39.44</v>
      </c>
      <c r="E60" s="3" t="s">
        <v>22</v>
      </c>
      <c r="F60" s="8">
        <v>33.572179999999996</v>
      </c>
      <c r="G60" s="7">
        <f t="shared" si="7"/>
        <v>5.8678200000000018</v>
      </c>
      <c r="H60" s="8">
        <v>9.44</v>
      </c>
      <c r="I60" s="14">
        <v>0</v>
      </c>
      <c r="J60" s="14">
        <v>0</v>
      </c>
      <c r="K60" s="8">
        <v>9.44</v>
      </c>
      <c r="L60" s="14">
        <v>0</v>
      </c>
      <c r="M60" s="8">
        <v>0</v>
      </c>
      <c r="N60" s="14">
        <v>0</v>
      </c>
      <c r="O60" s="14">
        <v>0</v>
      </c>
      <c r="P60" s="8">
        <v>0</v>
      </c>
      <c r="Q60" s="14">
        <v>0</v>
      </c>
      <c r="R60" s="7">
        <f t="shared" si="8"/>
        <v>5.8678200000000018</v>
      </c>
      <c r="S60" s="6">
        <f t="shared" si="9"/>
        <v>-9.44</v>
      </c>
      <c r="T60" s="6">
        <f t="shared" si="10"/>
        <v>0</v>
      </c>
      <c r="U60" s="35">
        <v>0</v>
      </c>
      <c r="V60" s="35">
        <v>0</v>
      </c>
      <c r="W60" s="35">
        <v>0</v>
      </c>
      <c r="X60" s="35">
        <v>0</v>
      </c>
      <c r="Y60" s="6">
        <f t="shared" si="11"/>
        <v>-9.44</v>
      </c>
      <c r="Z60" s="6">
        <f t="shared" si="12"/>
        <v>0</v>
      </c>
      <c r="AA60" s="8">
        <v>0</v>
      </c>
      <c r="AB60" s="8">
        <v>0</v>
      </c>
      <c r="AC60" s="14" t="s">
        <v>490</v>
      </c>
    </row>
    <row r="61" spans="1:29" ht="78.75">
      <c r="A61" s="3" t="s">
        <v>154</v>
      </c>
      <c r="B61" s="9" t="s">
        <v>155</v>
      </c>
      <c r="C61" s="3" t="s">
        <v>22</v>
      </c>
      <c r="D61" s="5">
        <v>139</v>
      </c>
      <c r="E61" s="3" t="s">
        <v>22</v>
      </c>
      <c r="F61" s="8">
        <v>65.59147999999999</v>
      </c>
      <c r="G61" s="7">
        <f t="shared" si="7"/>
        <v>73.40852000000001</v>
      </c>
      <c r="H61" s="8">
        <v>11.8</v>
      </c>
      <c r="I61" s="14">
        <v>0</v>
      </c>
      <c r="J61" s="14">
        <v>0</v>
      </c>
      <c r="K61" s="8">
        <v>11.8</v>
      </c>
      <c r="L61" s="14">
        <v>0</v>
      </c>
      <c r="M61" s="8">
        <v>42.537999999999997</v>
      </c>
      <c r="N61" s="14">
        <v>0</v>
      </c>
      <c r="O61" s="14">
        <v>0</v>
      </c>
      <c r="P61" s="8">
        <v>42.537999999999997</v>
      </c>
      <c r="Q61" s="14">
        <v>0</v>
      </c>
      <c r="R61" s="7">
        <f t="shared" si="8"/>
        <v>30.870520000000013</v>
      </c>
      <c r="S61" s="6">
        <f t="shared" si="9"/>
        <v>30.737999999999996</v>
      </c>
      <c r="T61" s="6">
        <f t="shared" si="10"/>
        <v>360.49152542372872</v>
      </c>
      <c r="U61" s="35">
        <v>0</v>
      </c>
      <c r="V61" s="35">
        <v>0</v>
      </c>
      <c r="W61" s="35">
        <v>0</v>
      </c>
      <c r="X61" s="35">
        <v>0</v>
      </c>
      <c r="Y61" s="6">
        <f t="shared" si="11"/>
        <v>30.737999999999996</v>
      </c>
      <c r="Z61" s="6">
        <f t="shared" si="12"/>
        <v>360.49152542372872</v>
      </c>
      <c r="AA61" s="8">
        <v>0</v>
      </c>
      <c r="AB61" s="8">
        <v>0</v>
      </c>
      <c r="AC61" s="14" t="s">
        <v>487</v>
      </c>
    </row>
    <row r="62" spans="1:29" ht="63">
      <c r="A62" s="3" t="s">
        <v>156</v>
      </c>
      <c r="B62" s="13" t="s">
        <v>157</v>
      </c>
      <c r="C62" s="3" t="s">
        <v>22</v>
      </c>
      <c r="D62" s="5">
        <v>324.5</v>
      </c>
      <c r="E62" s="3" t="s">
        <v>22</v>
      </c>
      <c r="F62" s="8">
        <v>157.16891999999999</v>
      </c>
      <c r="G62" s="7">
        <f t="shared" si="7"/>
        <v>167.33108000000001</v>
      </c>
      <c r="H62" s="8">
        <v>88.5</v>
      </c>
      <c r="I62" s="14">
        <v>0</v>
      </c>
      <c r="J62" s="14">
        <v>0</v>
      </c>
      <c r="K62" s="8">
        <v>88.5</v>
      </c>
      <c r="L62" s="14">
        <v>0</v>
      </c>
      <c r="M62" s="8">
        <v>41.315999999999995</v>
      </c>
      <c r="N62" s="14">
        <v>0</v>
      </c>
      <c r="O62" s="14">
        <v>0</v>
      </c>
      <c r="P62" s="8">
        <v>41.315999999999995</v>
      </c>
      <c r="Q62" s="14">
        <v>0</v>
      </c>
      <c r="R62" s="7">
        <f t="shared" si="8"/>
        <v>126.01508000000001</v>
      </c>
      <c r="S62" s="6">
        <f t="shared" si="9"/>
        <v>-47.184000000000005</v>
      </c>
      <c r="T62" s="6">
        <f t="shared" si="10"/>
        <v>46.684745762711856</v>
      </c>
      <c r="U62" s="35">
        <v>0</v>
      </c>
      <c r="V62" s="35">
        <v>0</v>
      </c>
      <c r="W62" s="35">
        <v>0</v>
      </c>
      <c r="X62" s="35">
        <v>0</v>
      </c>
      <c r="Y62" s="6">
        <f t="shared" si="11"/>
        <v>-47.184000000000005</v>
      </c>
      <c r="Z62" s="6">
        <f t="shared" si="12"/>
        <v>46.684745762711856</v>
      </c>
      <c r="AA62" s="8">
        <v>0</v>
      </c>
      <c r="AB62" s="8">
        <v>0</v>
      </c>
      <c r="AC62" s="14" t="s">
        <v>463</v>
      </c>
    </row>
    <row r="63" spans="1:29" ht="31.5">
      <c r="A63" s="3" t="s">
        <v>158</v>
      </c>
      <c r="B63" s="13" t="s">
        <v>68</v>
      </c>
      <c r="C63" s="3" t="s">
        <v>22</v>
      </c>
      <c r="D63" s="5">
        <v>1753.4</v>
      </c>
      <c r="E63" s="3" t="s">
        <v>22</v>
      </c>
      <c r="F63" s="8">
        <v>1607.2591199999999</v>
      </c>
      <c r="G63" s="7">
        <f t="shared" si="7"/>
        <v>146.14088000000015</v>
      </c>
      <c r="H63" s="8">
        <v>70.8</v>
      </c>
      <c r="I63" s="14">
        <v>0</v>
      </c>
      <c r="J63" s="14">
        <v>0</v>
      </c>
      <c r="K63" s="8">
        <v>70.8</v>
      </c>
      <c r="L63" s="14">
        <v>0</v>
      </c>
      <c r="M63" s="8">
        <v>0</v>
      </c>
      <c r="N63" s="14">
        <v>0</v>
      </c>
      <c r="O63" s="14">
        <v>0</v>
      </c>
      <c r="P63" s="8">
        <v>0</v>
      </c>
      <c r="Q63" s="14">
        <v>0</v>
      </c>
      <c r="R63" s="7">
        <f t="shared" si="8"/>
        <v>146.14088000000015</v>
      </c>
      <c r="S63" s="6">
        <f t="shared" si="9"/>
        <v>-70.8</v>
      </c>
      <c r="T63" s="6">
        <f t="shared" si="10"/>
        <v>0</v>
      </c>
      <c r="U63" s="35">
        <v>0</v>
      </c>
      <c r="V63" s="35">
        <v>0</v>
      </c>
      <c r="W63" s="35">
        <v>0</v>
      </c>
      <c r="X63" s="35">
        <v>0</v>
      </c>
      <c r="Y63" s="6">
        <f t="shared" si="11"/>
        <v>-70.8</v>
      </c>
      <c r="Z63" s="6">
        <f t="shared" si="12"/>
        <v>0</v>
      </c>
      <c r="AA63" s="8">
        <v>0</v>
      </c>
      <c r="AB63" s="8">
        <v>0</v>
      </c>
      <c r="AC63" s="14" t="s">
        <v>490</v>
      </c>
    </row>
    <row r="64" spans="1:29" ht="47.25">
      <c r="A64" s="3" t="s">
        <v>159</v>
      </c>
      <c r="B64" s="13" t="s">
        <v>36</v>
      </c>
      <c r="C64" s="3" t="s">
        <v>22</v>
      </c>
      <c r="D64" s="5">
        <v>122.72</v>
      </c>
      <c r="E64" s="3" t="s">
        <v>22</v>
      </c>
      <c r="F64" s="8">
        <v>21.780439999999999</v>
      </c>
      <c r="G64" s="7">
        <f t="shared" si="7"/>
        <v>100.93956</v>
      </c>
      <c r="H64" s="8">
        <v>28.32</v>
      </c>
      <c r="I64" s="14">
        <v>0</v>
      </c>
      <c r="J64" s="14">
        <v>0</v>
      </c>
      <c r="K64" s="8">
        <v>28.32</v>
      </c>
      <c r="L64" s="14">
        <v>0</v>
      </c>
      <c r="M64" s="8">
        <v>2.2320000000000002</v>
      </c>
      <c r="N64" s="14">
        <v>0</v>
      </c>
      <c r="O64" s="14">
        <v>0</v>
      </c>
      <c r="P64" s="8">
        <v>2.2320000000000002</v>
      </c>
      <c r="Q64" s="14">
        <v>0</v>
      </c>
      <c r="R64" s="7">
        <f t="shared" si="8"/>
        <v>98.707560000000001</v>
      </c>
      <c r="S64" s="6">
        <f t="shared" si="9"/>
        <v>-26.088000000000001</v>
      </c>
      <c r="T64" s="6">
        <f t="shared" si="10"/>
        <v>7.8813559322033901</v>
      </c>
      <c r="U64" s="35">
        <v>0</v>
      </c>
      <c r="V64" s="35">
        <v>0</v>
      </c>
      <c r="W64" s="35">
        <v>0</v>
      </c>
      <c r="X64" s="35">
        <v>0</v>
      </c>
      <c r="Y64" s="6">
        <f t="shared" si="11"/>
        <v>-26.088000000000001</v>
      </c>
      <c r="Z64" s="6">
        <f t="shared" si="12"/>
        <v>7.8813559322033901</v>
      </c>
      <c r="AA64" s="8">
        <v>0</v>
      </c>
      <c r="AB64" s="8">
        <v>0</v>
      </c>
      <c r="AC64" s="14" t="s">
        <v>468</v>
      </c>
    </row>
    <row r="65" spans="1:29" ht="47.25">
      <c r="A65" s="3" t="s">
        <v>160</v>
      </c>
      <c r="B65" s="13" t="s">
        <v>161</v>
      </c>
      <c r="C65" s="3" t="s">
        <v>22</v>
      </c>
      <c r="D65" s="5">
        <v>70.8</v>
      </c>
      <c r="E65" s="3" t="s">
        <v>22</v>
      </c>
      <c r="F65" s="8">
        <v>10.696699999999998</v>
      </c>
      <c r="G65" s="7">
        <f t="shared" si="7"/>
        <v>60.103299999999997</v>
      </c>
      <c r="H65" s="8">
        <v>17.7</v>
      </c>
      <c r="I65" s="14">
        <v>0</v>
      </c>
      <c r="J65" s="14">
        <v>0</v>
      </c>
      <c r="K65" s="8">
        <v>17.7</v>
      </c>
      <c r="L65" s="14">
        <v>0</v>
      </c>
      <c r="M65" s="8">
        <v>15.566399999999998</v>
      </c>
      <c r="N65" s="14">
        <v>0</v>
      </c>
      <c r="O65" s="14">
        <v>0</v>
      </c>
      <c r="P65" s="8">
        <v>15.566399999999998</v>
      </c>
      <c r="Q65" s="14">
        <v>0</v>
      </c>
      <c r="R65" s="7">
        <f t="shared" si="8"/>
        <v>44.536900000000003</v>
      </c>
      <c r="S65" s="6">
        <f t="shared" si="9"/>
        <v>-2.1336000000000013</v>
      </c>
      <c r="T65" s="6">
        <f t="shared" si="10"/>
        <v>87.945762711864404</v>
      </c>
      <c r="U65" s="35">
        <v>0</v>
      </c>
      <c r="V65" s="35">
        <v>0</v>
      </c>
      <c r="W65" s="35">
        <v>0</v>
      </c>
      <c r="X65" s="35">
        <v>0</v>
      </c>
      <c r="Y65" s="6">
        <f t="shared" si="11"/>
        <v>-2.1336000000000013</v>
      </c>
      <c r="Z65" s="6">
        <f t="shared" si="12"/>
        <v>87.945762711864404</v>
      </c>
      <c r="AA65" s="8">
        <v>0</v>
      </c>
      <c r="AB65" s="8">
        <v>0</v>
      </c>
      <c r="AC65" s="14" t="s">
        <v>491</v>
      </c>
    </row>
    <row r="66" spans="1:29" ht="31.5">
      <c r="A66" s="3" t="s">
        <v>162</v>
      </c>
      <c r="B66" s="13" t="s">
        <v>37</v>
      </c>
      <c r="C66" s="3" t="s">
        <v>22</v>
      </c>
      <c r="D66" s="5">
        <v>29.5</v>
      </c>
      <c r="E66" s="3" t="s">
        <v>22</v>
      </c>
      <c r="F66" s="8">
        <v>12.402979999999998</v>
      </c>
      <c r="G66" s="7">
        <f t="shared" si="7"/>
        <v>17.097020000000001</v>
      </c>
      <c r="H66" s="8">
        <v>5.9</v>
      </c>
      <c r="I66" s="14">
        <v>0</v>
      </c>
      <c r="J66" s="14">
        <v>0</v>
      </c>
      <c r="K66" s="8">
        <v>5.9</v>
      </c>
      <c r="L66" s="14">
        <v>0</v>
      </c>
      <c r="M66" s="8">
        <v>0</v>
      </c>
      <c r="N66" s="14">
        <v>0</v>
      </c>
      <c r="O66" s="14">
        <v>0</v>
      </c>
      <c r="P66" s="8">
        <v>0</v>
      </c>
      <c r="Q66" s="14">
        <v>0</v>
      </c>
      <c r="R66" s="7">
        <f t="shared" si="8"/>
        <v>17.097020000000001</v>
      </c>
      <c r="S66" s="6">
        <f t="shared" si="9"/>
        <v>-5.9</v>
      </c>
      <c r="T66" s="6">
        <f t="shared" si="10"/>
        <v>0</v>
      </c>
      <c r="U66" s="35">
        <v>0</v>
      </c>
      <c r="V66" s="35">
        <v>0</v>
      </c>
      <c r="W66" s="35">
        <v>0</v>
      </c>
      <c r="X66" s="35">
        <v>0</v>
      </c>
      <c r="Y66" s="6">
        <f t="shared" si="11"/>
        <v>-5.9</v>
      </c>
      <c r="Z66" s="6">
        <f t="shared" si="12"/>
        <v>0</v>
      </c>
      <c r="AA66" s="8">
        <v>0</v>
      </c>
      <c r="AB66" s="8">
        <v>0</v>
      </c>
      <c r="AC66" s="14" t="s">
        <v>492</v>
      </c>
    </row>
    <row r="67" spans="1:29">
      <c r="A67" s="3" t="s">
        <v>163</v>
      </c>
      <c r="B67" s="13" t="s">
        <v>35</v>
      </c>
      <c r="C67" s="3" t="s">
        <v>22</v>
      </c>
      <c r="D67" s="5">
        <v>56.64</v>
      </c>
      <c r="E67" s="3" t="s">
        <v>22</v>
      </c>
      <c r="F67" s="8">
        <v>0.45194000000000001</v>
      </c>
      <c r="G67" s="7">
        <f t="shared" si="7"/>
        <v>56.18806</v>
      </c>
      <c r="H67" s="8">
        <v>11.8</v>
      </c>
      <c r="I67" s="14">
        <v>0</v>
      </c>
      <c r="J67" s="14">
        <v>0</v>
      </c>
      <c r="K67" s="8">
        <v>11.8</v>
      </c>
      <c r="L67" s="14">
        <v>0</v>
      </c>
      <c r="M67" s="8">
        <v>9.9011999999999993</v>
      </c>
      <c r="N67" s="14">
        <v>0</v>
      </c>
      <c r="O67" s="14">
        <v>0</v>
      </c>
      <c r="P67" s="8">
        <v>9.9011999999999993</v>
      </c>
      <c r="Q67" s="14">
        <v>0</v>
      </c>
      <c r="R67" s="7">
        <f t="shared" si="8"/>
        <v>46.286860000000004</v>
      </c>
      <c r="S67" s="6">
        <f t="shared" si="9"/>
        <v>-1.8988000000000014</v>
      </c>
      <c r="T67" s="6">
        <f t="shared" si="10"/>
        <v>83.908474576271175</v>
      </c>
      <c r="U67" s="35">
        <v>0</v>
      </c>
      <c r="V67" s="35">
        <v>0</v>
      </c>
      <c r="W67" s="35">
        <v>0</v>
      </c>
      <c r="X67" s="35">
        <v>0</v>
      </c>
      <c r="Y67" s="6">
        <f t="shared" si="11"/>
        <v>-1.8988000000000014</v>
      </c>
      <c r="Z67" s="6">
        <f t="shared" si="12"/>
        <v>83.908474576271175</v>
      </c>
      <c r="AA67" s="8">
        <v>0</v>
      </c>
      <c r="AB67" s="8">
        <v>0</v>
      </c>
      <c r="AC67" s="14" t="s">
        <v>493</v>
      </c>
    </row>
    <row r="68" spans="1:29" ht="94.5">
      <c r="A68" s="3" t="s">
        <v>164</v>
      </c>
      <c r="B68" s="13" t="s">
        <v>165</v>
      </c>
      <c r="C68" s="3" t="s">
        <v>22</v>
      </c>
      <c r="D68" s="5">
        <v>94.4</v>
      </c>
      <c r="E68" s="3" t="s">
        <v>22</v>
      </c>
      <c r="F68" s="8">
        <v>5.1672199999999995</v>
      </c>
      <c r="G68" s="7">
        <f t="shared" si="7"/>
        <v>89.232780000000005</v>
      </c>
      <c r="H68" s="8">
        <v>35.4</v>
      </c>
      <c r="I68" s="14">
        <v>0</v>
      </c>
      <c r="J68" s="14">
        <v>0</v>
      </c>
      <c r="K68" s="8">
        <v>35.4</v>
      </c>
      <c r="L68" s="14">
        <v>0</v>
      </c>
      <c r="M68" s="8">
        <v>0</v>
      </c>
      <c r="N68" s="14">
        <v>0</v>
      </c>
      <c r="O68" s="14">
        <v>0</v>
      </c>
      <c r="P68" s="8">
        <v>0</v>
      </c>
      <c r="Q68" s="14">
        <v>0</v>
      </c>
      <c r="R68" s="7">
        <f t="shared" si="8"/>
        <v>89.232780000000005</v>
      </c>
      <c r="S68" s="6">
        <f t="shared" si="9"/>
        <v>-35.4</v>
      </c>
      <c r="T68" s="6">
        <f t="shared" si="10"/>
        <v>0</v>
      </c>
      <c r="U68" s="35">
        <v>0</v>
      </c>
      <c r="V68" s="35">
        <v>0</v>
      </c>
      <c r="W68" s="35">
        <v>0</v>
      </c>
      <c r="X68" s="35">
        <v>0</v>
      </c>
      <c r="Y68" s="6">
        <f t="shared" si="11"/>
        <v>-35.4</v>
      </c>
      <c r="Z68" s="6">
        <f t="shared" si="12"/>
        <v>0</v>
      </c>
      <c r="AA68" s="8">
        <v>0</v>
      </c>
      <c r="AB68" s="8">
        <v>0</v>
      </c>
      <c r="AC68" s="14" t="s">
        <v>494</v>
      </c>
    </row>
    <row r="69" spans="1:29">
      <c r="A69" s="3" t="s">
        <v>166</v>
      </c>
      <c r="B69" s="13" t="s">
        <v>167</v>
      </c>
      <c r="C69" s="3" t="s">
        <v>22</v>
      </c>
      <c r="D69" s="5">
        <v>354</v>
      </c>
      <c r="E69" s="3" t="s">
        <v>22</v>
      </c>
      <c r="F69" s="8">
        <v>17.26576</v>
      </c>
      <c r="G69" s="7">
        <f t="shared" si="7"/>
        <v>336.73424</v>
      </c>
      <c r="H69" s="8">
        <v>118</v>
      </c>
      <c r="I69" s="14">
        <v>0</v>
      </c>
      <c r="J69" s="14">
        <v>0</v>
      </c>
      <c r="K69" s="8">
        <v>118</v>
      </c>
      <c r="L69" s="14">
        <v>0</v>
      </c>
      <c r="M69" s="8">
        <v>50.163599999999995</v>
      </c>
      <c r="N69" s="14">
        <v>0</v>
      </c>
      <c r="O69" s="14">
        <v>0</v>
      </c>
      <c r="P69" s="8">
        <v>50.163599999999995</v>
      </c>
      <c r="Q69" s="14">
        <v>0</v>
      </c>
      <c r="R69" s="7">
        <f t="shared" si="8"/>
        <v>286.57064000000003</v>
      </c>
      <c r="S69" s="6">
        <f t="shared" si="9"/>
        <v>-67.836399999999998</v>
      </c>
      <c r="T69" s="6">
        <f t="shared" si="10"/>
        <v>42.511525423728813</v>
      </c>
      <c r="U69" s="35">
        <v>0</v>
      </c>
      <c r="V69" s="35">
        <v>0</v>
      </c>
      <c r="W69" s="35">
        <v>0</v>
      </c>
      <c r="X69" s="35">
        <v>0</v>
      </c>
      <c r="Y69" s="6">
        <f t="shared" si="11"/>
        <v>-67.836399999999998</v>
      </c>
      <c r="Z69" s="6">
        <f t="shared" si="12"/>
        <v>42.511525423728813</v>
      </c>
      <c r="AA69" s="8">
        <v>0</v>
      </c>
      <c r="AB69" s="8">
        <v>0</v>
      </c>
      <c r="AC69" s="14" t="s">
        <v>493</v>
      </c>
    </row>
    <row r="70" spans="1:29">
      <c r="A70" s="3" t="s">
        <v>168</v>
      </c>
      <c r="B70" s="13" t="s">
        <v>169</v>
      </c>
      <c r="C70" s="3" t="s">
        <v>22</v>
      </c>
      <c r="D70" s="5">
        <v>11.8</v>
      </c>
      <c r="E70" s="3" t="s">
        <v>22</v>
      </c>
      <c r="F70" s="8">
        <v>1.26732</v>
      </c>
      <c r="G70" s="7">
        <f t="shared" si="7"/>
        <v>10.532680000000001</v>
      </c>
      <c r="H70" s="8">
        <v>2.36</v>
      </c>
      <c r="I70" s="14">
        <v>0</v>
      </c>
      <c r="J70" s="14">
        <v>0</v>
      </c>
      <c r="K70" s="8">
        <v>2.36</v>
      </c>
      <c r="L70" s="14">
        <v>0</v>
      </c>
      <c r="M70" s="8">
        <v>1.5191999999999999</v>
      </c>
      <c r="N70" s="14">
        <v>0</v>
      </c>
      <c r="O70" s="14">
        <v>0</v>
      </c>
      <c r="P70" s="8">
        <v>1.5191999999999999</v>
      </c>
      <c r="Q70" s="14">
        <v>0</v>
      </c>
      <c r="R70" s="7">
        <f t="shared" si="8"/>
        <v>9.0134800000000013</v>
      </c>
      <c r="S70" s="6">
        <f t="shared" si="9"/>
        <v>-0.84079999999999999</v>
      </c>
      <c r="T70" s="6">
        <f t="shared" si="10"/>
        <v>64.372881355932208</v>
      </c>
      <c r="U70" s="35">
        <v>0</v>
      </c>
      <c r="V70" s="35">
        <v>0</v>
      </c>
      <c r="W70" s="35">
        <v>0</v>
      </c>
      <c r="X70" s="35">
        <v>0</v>
      </c>
      <c r="Y70" s="6">
        <f t="shared" si="11"/>
        <v>-0.84079999999999999</v>
      </c>
      <c r="Z70" s="6">
        <f t="shared" si="12"/>
        <v>64.372881355932208</v>
      </c>
      <c r="AA70" s="8">
        <v>0</v>
      </c>
      <c r="AB70" s="8">
        <v>0</v>
      </c>
      <c r="AC70" s="14" t="s">
        <v>495</v>
      </c>
    </row>
    <row r="71" spans="1:29" ht="31.5">
      <c r="A71" s="3" t="s">
        <v>170</v>
      </c>
      <c r="B71" s="13" t="s">
        <v>171</v>
      </c>
      <c r="C71" s="3" t="s">
        <v>22</v>
      </c>
      <c r="D71" s="5">
        <v>308.3</v>
      </c>
      <c r="E71" s="3" t="s">
        <v>22</v>
      </c>
      <c r="F71" s="8">
        <v>2.3965800000000002</v>
      </c>
      <c r="G71" s="7">
        <f t="shared" si="7"/>
        <v>305.90341999999998</v>
      </c>
      <c r="H71" s="8"/>
      <c r="I71" s="14">
        <v>0</v>
      </c>
      <c r="J71" s="14">
        <v>0</v>
      </c>
      <c r="K71" s="8"/>
      <c r="L71" s="14">
        <v>0</v>
      </c>
      <c r="M71" s="8">
        <v>90.46</v>
      </c>
      <c r="N71" s="14">
        <v>0</v>
      </c>
      <c r="O71" s="14">
        <v>0</v>
      </c>
      <c r="P71" s="8">
        <v>90.46</v>
      </c>
      <c r="Q71" s="14">
        <v>0</v>
      </c>
      <c r="R71" s="7">
        <f t="shared" si="8"/>
        <v>215.44342</v>
      </c>
      <c r="S71" s="6">
        <f t="shared" si="9"/>
        <v>90.46</v>
      </c>
      <c r="T71" s="6" t="e">
        <f t="shared" si="10"/>
        <v>#DIV/0!</v>
      </c>
      <c r="U71" s="35">
        <v>0</v>
      </c>
      <c r="V71" s="35">
        <v>0</v>
      </c>
      <c r="W71" s="35">
        <v>0</v>
      </c>
      <c r="X71" s="35">
        <v>0</v>
      </c>
      <c r="Y71" s="6">
        <f t="shared" si="11"/>
        <v>90.46</v>
      </c>
      <c r="Z71" s="6" t="e">
        <f t="shared" si="12"/>
        <v>#DIV/0!</v>
      </c>
      <c r="AA71" s="8">
        <v>0</v>
      </c>
      <c r="AB71" s="8">
        <v>0</v>
      </c>
      <c r="AC71" s="14" t="s">
        <v>496</v>
      </c>
    </row>
    <row r="72" spans="1:29" ht="31.5">
      <c r="A72" s="3" t="s">
        <v>172</v>
      </c>
      <c r="B72" s="13" t="s">
        <v>173</v>
      </c>
      <c r="C72" s="3" t="s">
        <v>22</v>
      </c>
      <c r="D72" s="5">
        <v>386.4</v>
      </c>
      <c r="E72" s="3" t="s">
        <v>22</v>
      </c>
      <c r="F72" s="8">
        <v>381.84327999999999</v>
      </c>
      <c r="G72" s="7">
        <f t="shared" si="7"/>
        <v>4.5567199999999843</v>
      </c>
      <c r="H72" s="8">
        <v>59</v>
      </c>
      <c r="I72" s="14">
        <v>0</v>
      </c>
      <c r="J72" s="14">
        <v>0</v>
      </c>
      <c r="K72" s="8">
        <v>59</v>
      </c>
      <c r="L72" s="14">
        <v>0</v>
      </c>
      <c r="M72" s="8">
        <v>0</v>
      </c>
      <c r="N72" s="14">
        <v>0</v>
      </c>
      <c r="O72" s="14">
        <v>0</v>
      </c>
      <c r="P72" s="8">
        <v>0</v>
      </c>
      <c r="Q72" s="14">
        <v>0</v>
      </c>
      <c r="R72" s="7">
        <f t="shared" si="8"/>
        <v>4.5567199999999843</v>
      </c>
      <c r="S72" s="6">
        <f t="shared" si="9"/>
        <v>-59</v>
      </c>
      <c r="T72" s="6">
        <f t="shared" si="10"/>
        <v>0</v>
      </c>
      <c r="U72" s="35">
        <v>0</v>
      </c>
      <c r="V72" s="35">
        <v>0</v>
      </c>
      <c r="W72" s="35">
        <v>0</v>
      </c>
      <c r="X72" s="35">
        <v>0</v>
      </c>
      <c r="Y72" s="6">
        <f t="shared" si="11"/>
        <v>-59</v>
      </c>
      <c r="Z72" s="6">
        <f t="shared" si="12"/>
        <v>0</v>
      </c>
      <c r="AA72" s="8">
        <v>0</v>
      </c>
      <c r="AB72" s="8">
        <v>0</v>
      </c>
      <c r="AC72" s="14" t="s">
        <v>493</v>
      </c>
    </row>
    <row r="73" spans="1:29" ht="31.5">
      <c r="A73" s="3" t="s">
        <v>174</v>
      </c>
      <c r="B73" s="13" t="s">
        <v>40</v>
      </c>
      <c r="C73" s="3" t="s">
        <v>22</v>
      </c>
      <c r="D73" s="5">
        <v>84.96</v>
      </c>
      <c r="E73" s="3" t="s">
        <v>22</v>
      </c>
      <c r="F73" s="8">
        <v>13.702159999999999</v>
      </c>
      <c r="G73" s="7">
        <f t="shared" si="7"/>
        <v>71.257839999999987</v>
      </c>
      <c r="H73" s="8">
        <v>23.6</v>
      </c>
      <c r="I73" s="14">
        <v>0</v>
      </c>
      <c r="J73" s="14">
        <v>0</v>
      </c>
      <c r="K73" s="8">
        <v>23.6</v>
      </c>
      <c r="L73" s="14">
        <v>0</v>
      </c>
      <c r="M73" s="8">
        <v>0</v>
      </c>
      <c r="N73" s="14">
        <v>0</v>
      </c>
      <c r="O73" s="14">
        <v>0</v>
      </c>
      <c r="P73" s="8">
        <v>0</v>
      </c>
      <c r="Q73" s="14">
        <v>0</v>
      </c>
      <c r="R73" s="7">
        <f t="shared" si="8"/>
        <v>71.257839999999987</v>
      </c>
      <c r="S73" s="6">
        <f t="shared" si="9"/>
        <v>-23.6</v>
      </c>
      <c r="T73" s="6">
        <f t="shared" si="10"/>
        <v>0</v>
      </c>
      <c r="U73" s="35">
        <v>0</v>
      </c>
      <c r="V73" s="35">
        <v>0</v>
      </c>
      <c r="W73" s="35">
        <v>0</v>
      </c>
      <c r="X73" s="35">
        <v>0</v>
      </c>
      <c r="Y73" s="6">
        <f t="shared" si="11"/>
        <v>-23.6</v>
      </c>
      <c r="Z73" s="6">
        <f t="shared" si="12"/>
        <v>0</v>
      </c>
      <c r="AA73" s="8">
        <v>0</v>
      </c>
      <c r="AB73" s="8">
        <v>0</v>
      </c>
      <c r="AC73" s="14" t="s">
        <v>497</v>
      </c>
    </row>
    <row r="74" spans="1:29" ht="31.5">
      <c r="A74" s="3" t="s">
        <v>175</v>
      </c>
      <c r="B74" s="13" t="s">
        <v>176</v>
      </c>
      <c r="C74" s="3" t="s">
        <v>22</v>
      </c>
      <c r="D74" s="5">
        <v>119.18</v>
      </c>
      <c r="E74" s="3" t="s">
        <v>22</v>
      </c>
      <c r="F74" s="8">
        <v>1.4738200000000001</v>
      </c>
      <c r="G74" s="7">
        <f t="shared" si="7"/>
        <v>117.70618</v>
      </c>
      <c r="H74" s="8">
        <v>35.4</v>
      </c>
      <c r="I74" s="14">
        <v>0</v>
      </c>
      <c r="J74" s="14">
        <v>0</v>
      </c>
      <c r="K74" s="8">
        <v>35.4</v>
      </c>
      <c r="L74" s="14">
        <v>0</v>
      </c>
      <c r="M74" s="8">
        <v>0</v>
      </c>
      <c r="N74" s="14">
        <v>0</v>
      </c>
      <c r="O74" s="14">
        <v>0</v>
      </c>
      <c r="P74" s="8">
        <v>0</v>
      </c>
      <c r="Q74" s="14">
        <v>0</v>
      </c>
      <c r="R74" s="7">
        <f t="shared" si="8"/>
        <v>117.70618</v>
      </c>
      <c r="S74" s="6">
        <f t="shared" si="9"/>
        <v>-35.4</v>
      </c>
      <c r="T74" s="6">
        <f t="shared" si="10"/>
        <v>0</v>
      </c>
      <c r="U74" s="35">
        <v>0</v>
      </c>
      <c r="V74" s="35">
        <v>0</v>
      </c>
      <c r="W74" s="35">
        <v>0</v>
      </c>
      <c r="X74" s="35">
        <v>0</v>
      </c>
      <c r="Y74" s="6">
        <f t="shared" si="11"/>
        <v>-35.4</v>
      </c>
      <c r="Z74" s="6">
        <f t="shared" si="12"/>
        <v>0</v>
      </c>
      <c r="AA74" s="8">
        <v>0</v>
      </c>
      <c r="AB74" s="8">
        <v>0</v>
      </c>
      <c r="AC74" s="14" t="s">
        <v>493</v>
      </c>
    </row>
    <row r="75" spans="1:29" ht="78.75">
      <c r="A75" s="3" t="s">
        <v>177</v>
      </c>
      <c r="B75" s="13" t="s">
        <v>178</v>
      </c>
      <c r="C75" s="3" t="s">
        <v>22</v>
      </c>
      <c r="D75" s="5">
        <v>577</v>
      </c>
      <c r="E75" s="3" t="s">
        <v>22</v>
      </c>
      <c r="F75" s="8">
        <v>5.2073400000000003</v>
      </c>
      <c r="G75" s="7">
        <f t="shared" si="7"/>
        <v>571.79265999999996</v>
      </c>
      <c r="H75" s="8">
        <v>35.4</v>
      </c>
      <c r="I75" s="14">
        <v>0</v>
      </c>
      <c r="J75" s="14">
        <v>0</v>
      </c>
      <c r="K75" s="8">
        <v>35.4</v>
      </c>
      <c r="L75" s="14">
        <v>0</v>
      </c>
      <c r="M75" s="8">
        <v>537.577</v>
      </c>
      <c r="N75" s="14">
        <v>0</v>
      </c>
      <c r="O75" s="14">
        <v>0</v>
      </c>
      <c r="P75" s="8">
        <v>537.577</v>
      </c>
      <c r="Q75" s="14">
        <v>0</v>
      </c>
      <c r="R75" s="7">
        <f t="shared" si="8"/>
        <v>34.215659999999957</v>
      </c>
      <c r="S75" s="6">
        <f t="shared" si="9"/>
        <v>502.17700000000002</v>
      </c>
      <c r="T75" s="6">
        <f t="shared" si="10"/>
        <v>1518.5790960451977</v>
      </c>
      <c r="U75" s="35">
        <v>0</v>
      </c>
      <c r="V75" s="35">
        <v>0</v>
      </c>
      <c r="W75" s="35">
        <v>0</v>
      </c>
      <c r="X75" s="35">
        <v>0</v>
      </c>
      <c r="Y75" s="6">
        <f t="shared" si="11"/>
        <v>502.17700000000002</v>
      </c>
      <c r="Z75" s="6">
        <f t="shared" si="12"/>
        <v>1518.5790960451977</v>
      </c>
      <c r="AA75" s="8">
        <v>0</v>
      </c>
      <c r="AB75" s="8">
        <v>0</v>
      </c>
      <c r="AC75" s="14" t="s">
        <v>487</v>
      </c>
    </row>
    <row r="76" spans="1:29" ht="31.5">
      <c r="A76" s="3" t="s">
        <v>179</v>
      </c>
      <c r="B76" s="13" t="s">
        <v>180</v>
      </c>
      <c r="C76" s="3" t="s">
        <v>22</v>
      </c>
      <c r="D76" s="5">
        <v>377.6</v>
      </c>
      <c r="E76" s="3" t="s">
        <v>22</v>
      </c>
      <c r="F76" s="8">
        <v>3.7535799999999999</v>
      </c>
      <c r="G76" s="7">
        <f t="shared" si="7"/>
        <v>373.84642000000002</v>
      </c>
      <c r="H76" s="8">
        <v>188.8</v>
      </c>
      <c r="I76" s="14">
        <v>0</v>
      </c>
      <c r="J76" s="14">
        <v>0</v>
      </c>
      <c r="K76" s="8">
        <v>188.8</v>
      </c>
      <c r="L76" s="14">
        <v>0</v>
      </c>
      <c r="M76" s="8">
        <v>0</v>
      </c>
      <c r="N76" s="14">
        <v>0</v>
      </c>
      <c r="O76" s="14">
        <v>0</v>
      </c>
      <c r="P76" s="8">
        <v>0</v>
      </c>
      <c r="Q76" s="14">
        <v>0</v>
      </c>
      <c r="R76" s="7">
        <f t="shared" si="8"/>
        <v>373.84642000000002</v>
      </c>
      <c r="S76" s="6">
        <f t="shared" si="9"/>
        <v>-188.8</v>
      </c>
      <c r="T76" s="6">
        <f t="shared" si="10"/>
        <v>0</v>
      </c>
      <c r="U76" s="35">
        <v>0</v>
      </c>
      <c r="V76" s="35">
        <v>0</v>
      </c>
      <c r="W76" s="35">
        <v>0</v>
      </c>
      <c r="X76" s="35">
        <v>0</v>
      </c>
      <c r="Y76" s="6">
        <f t="shared" si="11"/>
        <v>-188.8</v>
      </c>
      <c r="Z76" s="6">
        <f t="shared" si="12"/>
        <v>0</v>
      </c>
      <c r="AA76" s="8">
        <v>0</v>
      </c>
      <c r="AB76" s="8">
        <v>0</v>
      </c>
      <c r="AC76" s="14" t="s">
        <v>490</v>
      </c>
    </row>
    <row r="77" spans="1:29" ht="47.25">
      <c r="A77" s="3" t="s">
        <v>181</v>
      </c>
      <c r="B77" s="13" t="s">
        <v>41</v>
      </c>
      <c r="C77" s="3" t="s">
        <v>22</v>
      </c>
      <c r="D77" s="5">
        <v>118</v>
      </c>
      <c r="E77" s="3" t="s">
        <v>22</v>
      </c>
      <c r="F77" s="8">
        <v>112.8552</v>
      </c>
      <c r="G77" s="7">
        <f t="shared" si="7"/>
        <v>5.1448000000000036</v>
      </c>
      <c r="H77" s="8">
        <v>47.2</v>
      </c>
      <c r="I77" s="14">
        <v>0</v>
      </c>
      <c r="J77" s="14">
        <v>0</v>
      </c>
      <c r="K77" s="8">
        <v>47.2</v>
      </c>
      <c r="L77" s="14">
        <v>0</v>
      </c>
      <c r="M77" s="8">
        <v>0</v>
      </c>
      <c r="N77" s="14">
        <v>0</v>
      </c>
      <c r="O77" s="14">
        <v>0</v>
      </c>
      <c r="P77" s="8">
        <v>0</v>
      </c>
      <c r="Q77" s="14">
        <v>0</v>
      </c>
      <c r="R77" s="7">
        <f t="shared" si="8"/>
        <v>5.1448000000000036</v>
      </c>
      <c r="S77" s="6">
        <f t="shared" si="9"/>
        <v>-47.2</v>
      </c>
      <c r="T77" s="6">
        <f t="shared" si="10"/>
        <v>0</v>
      </c>
      <c r="U77" s="35">
        <v>0</v>
      </c>
      <c r="V77" s="35">
        <v>0</v>
      </c>
      <c r="W77" s="35">
        <v>0</v>
      </c>
      <c r="X77" s="35">
        <v>0</v>
      </c>
      <c r="Y77" s="6">
        <f t="shared" si="11"/>
        <v>-47.2</v>
      </c>
      <c r="Z77" s="6">
        <f t="shared" si="12"/>
        <v>0</v>
      </c>
      <c r="AA77" s="8">
        <v>0</v>
      </c>
      <c r="AB77" s="8">
        <v>0</v>
      </c>
      <c r="AC77" s="14" t="s">
        <v>498</v>
      </c>
    </row>
    <row r="78" spans="1:29" ht="31.5">
      <c r="A78" s="3" t="s">
        <v>182</v>
      </c>
      <c r="B78" s="13" t="s">
        <v>183</v>
      </c>
      <c r="C78" s="3" t="s">
        <v>22</v>
      </c>
      <c r="D78" s="5">
        <v>450</v>
      </c>
      <c r="E78" s="3" t="s">
        <v>22</v>
      </c>
      <c r="F78" s="8">
        <v>1.5705799999999999</v>
      </c>
      <c r="G78" s="7">
        <f t="shared" si="7"/>
        <v>448.42941999999999</v>
      </c>
      <c r="H78" s="8">
        <v>312.7</v>
      </c>
      <c r="I78" s="14">
        <v>0</v>
      </c>
      <c r="J78" s="14">
        <v>0</v>
      </c>
      <c r="K78" s="8">
        <v>312.7</v>
      </c>
      <c r="L78" s="14">
        <v>0</v>
      </c>
      <c r="M78" s="8">
        <v>0</v>
      </c>
      <c r="N78" s="14">
        <v>0</v>
      </c>
      <c r="O78" s="14">
        <v>0</v>
      </c>
      <c r="P78" s="8">
        <v>0</v>
      </c>
      <c r="Q78" s="14">
        <v>0</v>
      </c>
      <c r="R78" s="7">
        <f t="shared" si="8"/>
        <v>448.42941999999999</v>
      </c>
      <c r="S78" s="6">
        <f t="shared" si="9"/>
        <v>-312.7</v>
      </c>
      <c r="T78" s="6">
        <f t="shared" si="10"/>
        <v>0</v>
      </c>
      <c r="U78" s="35">
        <v>0</v>
      </c>
      <c r="V78" s="35">
        <v>0</v>
      </c>
      <c r="W78" s="35">
        <v>0</v>
      </c>
      <c r="X78" s="35">
        <v>0</v>
      </c>
      <c r="Y78" s="6">
        <f t="shared" si="11"/>
        <v>-312.7</v>
      </c>
      <c r="Z78" s="6">
        <f t="shared" si="12"/>
        <v>0</v>
      </c>
      <c r="AA78" s="8">
        <v>0</v>
      </c>
      <c r="AB78" s="8">
        <v>0</v>
      </c>
      <c r="AC78" s="14" t="s">
        <v>499</v>
      </c>
    </row>
    <row r="79" spans="1:29" ht="31.5">
      <c r="A79" s="3" t="s">
        <v>184</v>
      </c>
      <c r="B79" s="13" t="s">
        <v>38</v>
      </c>
      <c r="C79" s="3" t="s">
        <v>22</v>
      </c>
      <c r="D79" s="5">
        <v>320</v>
      </c>
      <c r="E79" s="3" t="s">
        <v>22</v>
      </c>
      <c r="F79" s="8">
        <v>4.9654400000000001</v>
      </c>
      <c r="G79" s="7">
        <f t="shared" si="7"/>
        <v>315.03456</v>
      </c>
      <c r="H79" s="8">
        <v>177</v>
      </c>
      <c r="I79" s="14">
        <v>0</v>
      </c>
      <c r="J79" s="14">
        <v>0</v>
      </c>
      <c r="K79" s="8">
        <v>177</v>
      </c>
      <c r="L79" s="14">
        <v>0</v>
      </c>
      <c r="M79" s="8">
        <v>67.828800000000001</v>
      </c>
      <c r="N79" s="14">
        <v>0</v>
      </c>
      <c r="O79" s="14">
        <v>0</v>
      </c>
      <c r="P79" s="8">
        <v>67.828800000000001</v>
      </c>
      <c r="Q79" s="14">
        <v>0</v>
      </c>
      <c r="R79" s="7">
        <f t="shared" si="8"/>
        <v>247.20576</v>
      </c>
      <c r="S79" s="6">
        <f t="shared" si="9"/>
        <v>-109.1712</v>
      </c>
      <c r="T79" s="6">
        <f t="shared" si="10"/>
        <v>38.321355932203389</v>
      </c>
      <c r="U79" s="35">
        <v>0</v>
      </c>
      <c r="V79" s="35">
        <v>0</v>
      </c>
      <c r="W79" s="35">
        <v>0</v>
      </c>
      <c r="X79" s="35">
        <v>0</v>
      </c>
      <c r="Y79" s="6">
        <f t="shared" si="11"/>
        <v>-109.1712</v>
      </c>
      <c r="Z79" s="6">
        <f t="shared" si="12"/>
        <v>38.321355932203389</v>
      </c>
      <c r="AA79" s="8">
        <v>0</v>
      </c>
      <c r="AB79" s="8">
        <v>0</v>
      </c>
      <c r="AC79" s="14" t="s">
        <v>500</v>
      </c>
    </row>
    <row r="80" spans="1:29" ht="31.5">
      <c r="A80" s="3" t="s">
        <v>185</v>
      </c>
      <c r="B80" s="13" t="s">
        <v>42</v>
      </c>
      <c r="C80" s="3" t="s">
        <v>22</v>
      </c>
      <c r="D80" s="5">
        <v>141.6</v>
      </c>
      <c r="E80" s="3" t="s">
        <v>22</v>
      </c>
      <c r="F80" s="8">
        <v>6.9855999999999998</v>
      </c>
      <c r="G80" s="7">
        <f t="shared" si="7"/>
        <v>134.61439999999999</v>
      </c>
      <c r="H80" s="8">
        <v>35.4</v>
      </c>
      <c r="I80" s="14">
        <v>0</v>
      </c>
      <c r="J80" s="14">
        <v>0</v>
      </c>
      <c r="K80" s="8">
        <v>35.4</v>
      </c>
      <c r="L80" s="14">
        <v>0</v>
      </c>
      <c r="M80" s="8">
        <v>0</v>
      </c>
      <c r="N80" s="14">
        <v>0</v>
      </c>
      <c r="O80" s="14">
        <v>0</v>
      </c>
      <c r="P80" s="8">
        <v>0</v>
      </c>
      <c r="Q80" s="14">
        <v>0</v>
      </c>
      <c r="R80" s="7">
        <f t="shared" si="8"/>
        <v>134.61439999999999</v>
      </c>
      <c r="S80" s="6">
        <f t="shared" si="9"/>
        <v>-35.4</v>
      </c>
      <c r="T80" s="6">
        <f t="shared" si="10"/>
        <v>0</v>
      </c>
      <c r="U80" s="35">
        <v>0</v>
      </c>
      <c r="V80" s="35">
        <v>0</v>
      </c>
      <c r="W80" s="35">
        <v>0</v>
      </c>
      <c r="X80" s="35">
        <v>0</v>
      </c>
      <c r="Y80" s="6">
        <f t="shared" si="11"/>
        <v>-35.4</v>
      </c>
      <c r="Z80" s="6">
        <f t="shared" si="12"/>
        <v>0</v>
      </c>
      <c r="AA80" s="8">
        <v>0</v>
      </c>
      <c r="AB80" s="8">
        <v>0</v>
      </c>
      <c r="AC80" s="14" t="s">
        <v>501</v>
      </c>
    </row>
    <row r="81" spans="1:29" ht="31.5">
      <c r="A81" s="3" t="s">
        <v>186</v>
      </c>
      <c r="B81" s="13" t="s">
        <v>187</v>
      </c>
      <c r="C81" s="3" t="s">
        <v>22</v>
      </c>
      <c r="D81" s="5">
        <v>300</v>
      </c>
      <c r="E81" s="3" t="s">
        <v>22</v>
      </c>
      <c r="F81" s="8">
        <v>1.2968199999999999</v>
      </c>
      <c r="G81" s="7">
        <f t="shared" si="7"/>
        <v>298.70317999999997</v>
      </c>
      <c r="H81" s="8">
        <v>17.7</v>
      </c>
      <c r="I81" s="14">
        <v>0</v>
      </c>
      <c r="J81" s="14">
        <v>0</v>
      </c>
      <c r="K81" s="8">
        <v>17.7</v>
      </c>
      <c r="L81" s="14">
        <v>0</v>
      </c>
      <c r="M81" s="8">
        <v>15.501599999999998</v>
      </c>
      <c r="N81" s="14">
        <v>0</v>
      </c>
      <c r="O81" s="14">
        <v>0</v>
      </c>
      <c r="P81" s="8">
        <v>15.501599999999998</v>
      </c>
      <c r="Q81" s="14">
        <v>0</v>
      </c>
      <c r="R81" s="7">
        <f t="shared" si="8"/>
        <v>283.20157999999998</v>
      </c>
      <c r="S81" s="6">
        <f t="shared" si="9"/>
        <v>-2.1984000000000012</v>
      </c>
      <c r="T81" s="6">
        <f t="shared" si="10"/>
        <v>87.579661016949146</v>
      </c>
      <c r="U81" s="35">
        <v>0</v>
      </c>
      <c r="V81" s="35">
        <v>0</v>
      </c>
      <c r="W81" s="35">
        <v>0</v>
      </c>
      <c r="X81" s="35">
        <v>0</v>
      </c>
      <c r="Y81" s="6">
        <f t="shared" si="11"/>
        <v>-2.1984000000000012</v>
      </c>
      <c r="Z81" s="6">
        <f t="shared" si="12"/>
        <v>87.579661016949146</v>
      </c>
      <c r="AA81" s="8">
        <v>0</v>
      </c>
      <c r="AB81" s="8">
        <v>0</v>
      </c>
      <c r="AC81" s="14" t="s">
        <v>493</v>
      </c>
    </row>
    <row r="82" spans="1:29" ht="31.5">
      <c r="A82" s="3" t="s">
        <v>188</v>
      </c>
      <c r="B82" s="9" t="s">
        <v>24</v>
      </c>
      <c r="C82" s="3" t="s">
        <v>22</v>
      </c>
      <c r="D82" s="5">
        <v>248.03</v>
      </c>
      <c r="E82" s="3" t="s">
        <v>22</v>
      </c>
      <c r="F82" s="8">
        <v>1.5623199999999999</v>
      </c>
      <c r="G82" s="7">
        <f t="shared" si="7"/>
        <v>246.46768</v>
      </c>
      <c r="H82" s="8"/>
      <c r="I82" s="14">
        <v>0</v>
      </c>
      <c r="J82" s="14">
        <v>0</v>
      </c>
      <c r="K82" s="8"/>
      <c r="L82" s="14">
        <v>0</v>
      </c>
      <c r="M82" s="8">
        <v>1.56</v>
      </c>
      <c r="N82" s="14">
        <v>0</v>
      </c>
      <c r="O82" s="14">
        <v>0</v>
      </c>
      <c r="P82" s="8">
        <v>1.56</v>
      </c>
      <c r="Q82" s="14">
        <v>0</v>
      </c>
      <c r="R82" s="7">
        <f t="shared" si="8"/>
        <v>244.90768</v>
      </c>
      <c r="S82" s="6">
        <f t="shared" si="9"/>
        <v>1.56</v>
      </c>
      <c r="T82" s="6" t="e">
        <f t="shared" si="10"/>
        <v>#DIV/0!</v>
      </c>
      <c r="U82" s="35">
        <v>0</v>
      </c>
      <c r="V82" s="35">
        <v>0</v>
      </c>
      <c r="W82" s="35">
        <v>0</v>
      </c>
      <c r="X82" s="35">
        <v>0</v>
      </c>
      <c r="Y82" s="6">
        <f t="shared" si="11"/>
        <v>1.56</v>
      </c>
      <c r="Z82" s="6" t="e">
        <f t="shared" si="12"/>
        <v>#DIV/0!</v>
      </c>
      <c r="AA82" s="8">
        <v>0</v>
      </c>
      <c r="AB82" s="8">
        <v>0</v>
      </c>
      <c r="AC82" s="14" t="s">
        <v>502</v>
      </c>
    </row>
    <row r="83" spans="1:29" ht="63">
      <c r="A83" s="3" t="s">
        <v>189</v>
      </c>
      <c r="B83" s="9" t="s">
        <v>190</v>
      </c>
      <c r="C83" s="3" t="s">
        <v>22</v>
      </c>
      <c r="D83" s="5">
        <v>584.1</v>
      </c>
      <c r="E83" s="3" t="s">
        <v>22</v>
      </c>
      <c r="F83" s="8">
        <v>0.84369999999999989</v>
      </c>
      <c r="G83" s="7">
        <f t="shared" si="7"/>
        <v>583.25630000000001</v>
      </c>
      <c r="H83" s="8">
        <v>118</v>
      </c>
      <c r="I83" s="14">
        <v>0</v>
      </c>
      <c r="J83" s="14">
        <v>0</v>
      </c>
      <c r="K83" s="8">
        <v>118</v>
      </c>
      <c r="L83" s="14">
        <v>0</v>
      </c>
      <c r="M83" s="8">
        <v>88.908000000000001</v>
      </c>
      <c r="N83" s="14">
        <v>0</v>
      </c>
      <c r="O83" s="14">
        <v>0</v>
      </c>
      <c r="P83" s="8">
        <v>88.908000000000001</v>
      </c>
      <c r="Q83" s="14">
        <v>0</v>
      </c>
      <c r="R83" s="7">
        <f t="shared" si="8"/>
        <v>494.34829999999999</v>
      </c>
      <c r="S83" s="6">
        <f t="shared" si="9"/>
        <v>-29.091999999999999</v>
      </c>
      <c r="T83" s="6">
        <f t="shared" si="10"/>
        <v>75.345762711864396</v>
      </c>
      <c r="U83" s="35">
        <v>0</v>
      </c>
      <c r="V83" s="35">
        <v>0</v>
      </c>
      <c r="W83" s="35">
        <v>0</v>
      </c>
      <c r="X83" s="35">
        <v>0</v>
      </c>
      <c r="Y83" s="6">
        <f t="shared" si="11"/>
        <v>-29.091999999999999</v>
      </c>
      <c r="Z83" s="6">
        <f t="shared" si="12"/>
        <v>75.345762711864396</v>
      </c>
      <c r="AA83" s="8">
        <v>0</v>
      </c>
      <c r="AB83" s="8">
        <v>0</v>
      </c>
      <c r="AC83" s="14" t="s">
        <v>463</v>
      </c>
    </row>
    <row r="84" spans="1:29" ht="110.25">
      <c r="A84" s="3" t="s">
        <v>191</v>
      </c>
      <c r="B84" s="9" t="s">
        <v>192</v>
      </c>
      <c r="C84" s="3" t="s">
        <v>22</v>
      </c>
      <c r="D84" s="5">
        <v>14.719999999999999</v>
      </c>
      <c r="E84" s="3" t="s">
        <v>22</v>
      </c>
      <c r="F84" s="8">
        <v>2.5133999999999999</v>
      </c>
      <c r="G84" s="7">
        <f t="shared" si="7"/>
        <v>12.206599999999998</v>
      </c>
      <c r="H84" s="8">
        <v>2.36</v>
      </c>
      <c r="I84" s="14">
        <v>0</v>
      </c>
      <c r="J84" s="14">
        <v>0</v>
      </c>
      <c r="K84" s="8">
        <v>2.36</v>
      </c>
      <c r="L84" s="14">
        <v>0</v>
      </c>
      <c r="M84" s="8">
        <v>7.92</v>
      </c>
      <c r="N84" s="14">
        <v>0</v>
      </c>
      <c r="O84" s="14">
        <v>0</v>
      </c>
      <c r="P84" s="8">
        <v>7.92</v>
      </c>
      <c r="Q84" s="14">
        <v>0</v>
      </c>
      <c r="R84" s="7">
        <f t="shared" si="8"/>
        <v>4.2865999999999982</v>
      </c>
      <c r="S84" s="6">
        <f t="shared" si="9"/>
        <v>5.5600000000000005</v>
      </c>
      <c r="T84" s="6">
        <f t="shared" si="10"/>
        <v>335.59322033898309</v>
      </c>
      <c r="U84" s="35">
        <v>0</v>
      </c>
      <c r="V84" s="35">
        <v>0</v>
      </c>
      <c r="W84" s="35">
        <v>0</v>
      </c>
      <c r="X84" s="35">
        <v>0</v>
      </c>
      <c r="Y84" s="6">
        <f t="shared" si="11"/>
        <v>5.5600000000000005</v>
      </c>
      <c r="Z84" s="6">
        <f t="shared" si="12"/>
        <v>335.59322033898309</v>
      </c>
      <c r="AA84" s="8">
        <v>0</v>
      </c>
      <c r="AB84" s="8">
        <v>0</v>
      </c>
      <c r="AC84" s="14" t="s">
        <v>503</v>
      </c>
    </row>
    <row r="85" spans="1:29" ht="31.5">
      <c r="A85" s="3" t="s">
        <v>193</v>
      </c>
      <c r="B85" s="9" t="s">
        <v>194</v>
      </c>
      <c r="C85" s="3" t="s">
        <v>22</v>
      </c>
      <c r="D85" s="5">
        <v>129.80000000000001</v>
      </c>
      <c r="E85" s="3" t="s">
        <v>22</v>
      </c>
      <c r="F85" s="8">
        <v>0</v>
      </c>
      <c r="G85" s="7">
        <f t="shared" si="7"/>
        <v>129.80000000000001</v>
      </c>
      <c r="H85" s="8">
        <v>25.959999999999997</v>
      </c>
      <c r="I85" s="14">
        <v>0</v>
      </c>
      <c r="J85" s="14">
        <v>0</v>
      </c>
      <c r="K85" s="8">
        <v>25.959999999999997</v>
      </c>
      <c r="L85" s="14">
        <v>0</v>
      </c>
      <c r="M85" s="8">
        <v>14.214</v>
      </c>
      <c r="N85" s="14">
        <v>0</v>
      </c>
      <c r="O85" s="14">
        <v>0</v>
      </c>
      <c r="P85" s="8">
        <v>14.214</v>
      </c>
      <c r="Q85" s="14">
        <v>0</v>
      </c>
      <c r="R85" s="7">
        <f t="shared" si="8"/>
        <v>115.58600000000001</v>
      </c>
      <c r="S85" s="6">
        <f t="shared" si="9"/>
        <v>-11.745999999999997</v>
      </c>
      <c r="T85" s="6">
        <f t="shared" si="10"/>
        <v>54.753466872110948</v>
      </c>
      <c r="U85" s="35">
        <v>0</v>
      </c>
      <c r="V85" s="35">
        <v>0</v>
      </c>
      <c r="W85" s="35">
        <v>0</v>
      </c>
      <c r="X85" s="35">
        <v>0</v>
      </c>
      <c r="Y85" s="6">
        <f t="shared" si="11"/>
        <v>-11.745999999999997</v>
      </c>
      <c r="Z85" s="6">
        <f t="shared" si="12"/>
        <v>54.753466872110948</v>
      </c>
      <c r="AA85" s="8">
        <v>0</v>
      </c>
      <c r="AB85" s="8">
        <v>0</v>
      </c>
      <c r="AC85" s="14" t="s">
        <v>493</v>
      </c>
    </row>
    <row r="86" spans="1:29">
      <c r="A86" s="3" t="s">
        <v>195</v>
      </c>
      <c r="B86" s="9" t="s">
        <v>196</v>
      </c>
      <c r="C86" s="3" t="s">
        <v>22</v>
      </c>
      <c r="D86" s="5">
        <v>97.04</v>
      </c>
      <c r="E86" s="3" t="s">
        <v>22</v>
      </c>
      <c r="F86" s="8">
        <v>1.1870799999999999</v>
      </c>
      <c r="G86" s="7">
        <f t="shared" si="7"/>
        <v>95.852920000000012</v>
      </c>
      <c r="H86" s="8">
        <v>6.1360000000000001</v>
      </c>
      <c r="I86" s="14">
        <v>0</v>
      </c>
      <c r="J86" s="14">
        <v>0</v>
      </c>
      <c r="K86" s="8">
        <v>6.1360000000000001</v>
      </c>
      <c r="L86" s="14">
        <v>0</v>
      </c>
      <c r="M86" s="8">
        <v>92.85</v>
      </c>
      <c r="N86" s="14">
        <v>0</v>
      </c>
      <c r="O86" s="14">
        <v>0</v>
      </c>
      <c r="P86" s="8">
        <v>92.85</v>
      </c>
      <c r="Q86" s="14">
        <v>0</v>
      </c>
      <c r="R86" s="7">
        <f t="shared" si="8"/>
        <v>3.0029200000000174</v>
      </c>
      <c r="S86" s="6">
        <f t="shared" si="9"/>
        <v>86.713999999999999</v>
      </c>
      <c r="T86" s="6">
        <f t="shared" si="10"/>
        <v>1513.2007822685789</v>
      </c>
      <c r="U86" s="35">
        <v>0</v>
      </c>
      <c r="V86" s="35">
        <v>0</v>
      </c>
      <c r="W86" s="35">
        <v>0</v>
      </c>
      <c r="X86" s="35">
        <v>0</v>
      </c>
      <c r="Y86" s="6">
        <f t="shared" si="11"/>
        <v>86.713999999999999</v>
      </c>
      <c r="Z86" s="6">
        <f t="shared" si="12"/>
        <v>1513.2007822685789</v>
      </c>
      <c r="AA86" s="8">
        <v>0</v>
      </c>
      <c r="AB86" s="8">
        <v>0</v>
      </c>
      <c r="AC86" s="14" t="s">
        <v>504</v>
      </c>
    </row>
    <row r="87" spans="1:29" ht="31.5">
      <c r="A87" s="3" t="s">
        <v>197</v>
      </c>
      <c r="B87" s="9" t="s">
        <v>198</v>
      </c>
      <c r="C87" s="3" t="s">
        <v>22</v>
      </c>
      <c r="D87" s="5">
        <v>378.78</v>
      </c>
      <c r="E87" s="3" t="s">
        <v>22</v>
      </c>
      <c r="F87" s="8">
        <v>0.15104000000000001</v>
      </c>
      <c r="G87" s="7">
        <f t="shared" si="7"/>
        <v>378.62895999999995</v>
      </c>
      <c r="H87" s="8"/>
      <c r="I87" s="14">
        <v>0</v>
      </c>
      <c r="J87" s="14">
        <v>0</v>
      </c>
      <c r="K87" s="8"/>
      <c r="L87" s="14">
        <v>0</v>
      </c>
      <c r="M87" s="8">
        <v>1.62</v>
      </c>
      <c r="N87" s="14">
        <v>0</v>
      </c>
      <c r="O87" s="14">
        <v>0</v>
      </c>
      <c r="P87" s="8">
        <v>1.62</v>
      </c>
      <c r="Q87" s="14">
        <v>0</v>
      </c>
      <c r="R87" s="7">
        <f t="shared" si="8"/>
        <v>377.00895999999995</v>
      </c>
      <c r="S87" s="6">
        <f t="shared" si="9"/>
        <v>1.62</v>
      </c>
      <c r="T87" s="6" t="e">
        <f t="shared" si="10"/>
        <v>#DIV/0!</v>
      </c>
      <c r="U87" s="35">
        <v>0</v>
      </c>
      <c r="V87" s="35">
        <v>0</v>
      </c>
      <c r="W87" s="35">
        <v>0</v>
      </c>
      <c r="X87" s="35">
        <v>0</v>
      </c>
      <c r="Y87" s="6">
        <f t="shared" si="11"/>
        <v>1.62</v>
      </c>
      <c r="Z87" s="6" t="e">
        <f t="shared" si="12"/>
        <v>#DIV/0!</v>
      </c>
      <c r="AA87" s="8">
        <v>0</v>
      </c>
      <c r="AB87" s="8">
        <v>0</v>
      </c>
      <c r="AC87" s="14" t="s">
        <v>505</v>
      </c>
    </row>
    <row r="88" spans="1:29" ht="47.25">
      <c r="A88" s="3" t="s">
        <v>199</v>
      </c>
      <c r="B88" s="9" t="s">
        <v>200</v>
      </c>
      <c r="C88" s="3" t="s">
        <v>22</v>
      </c>
      <c r="D88" s="5">
        <v>141.6</v>
      </c>
      <c r="E88" s="3" t="s">
        <v>22</v>
      </c>
      <c r="F88" s="8">
        <v>0</v>
      </c>
      <c r="G88" s="7">
        <f t="shared" si="7"/>
        <v>141.6</v>
      </c>
      <c r="H88" s="8">
        <v>28.32</v>
      </c>
      <c r="I88" s="14">
        <v>0</v>
      </c>
      <c r="J88" s="14">
        <v>0</v>
      </c>
      <c r="K88" s="8">
        <v>28.32</v>
      </c>
      <c r="L88" s="14">
        <v>0</v>
      </c>
      <c r="M88" s="8">
        <v>52.515599999999999</v>
      </c>
      <c r="N88" s="14">
        <v>0</v>
      </c>
      <c r="O88" s="14">
        <v>0</v>
      </c>
      <c r="P88" s="8">
        <v>52.515599999999999</v>
      </c>
      <c r="Q88" s="14">
        <v>0</v>
      </c>
      <c r="R88" s="7">
        <f t="shared" si="8"/>
        <v>89.084399999999988</v>
      </c>
      <c r="S88" s="6">
        <f t="shared" si="9"/>
        <v>24.195599999999999</v>
      </c>
      <c r="T88" s="6">
        <f t="shared" si="10"/>
        <v>185.43644067796609</v>
      </c>
      <c r="U88" s="35">
        <v>0</v>
      </c>
      <c r="V88" s="35">
        <v>0</v>
      </c>
      <c r="W88" s="35">
        <v>0</v>
      </c>
      <c r="X88" s="35">
        <v>0</v>
      </c>
      <c r="Y88" s="6">
        <f t="shared" si="11"/>
        <v>24.195599999999999</v>
      </c>
      <c r="Z88" s="6">
        <f t="shared" si="12"/>
        <v>185.43644067796609</v>
      </c>
      <c r="AA88" s="8">
        <v>0</v>
      </c>
      <c r="AB88" s="8">
        <v>0</v>
      </c>
      <c r="AC88" s="14" t="s">
        <v>485</v>
      </c>
    </row>
    <row r="89" spans="1:29" ht="31.5">
      <c r="A89" s="3" t="s">
        <v>201</v>
      </c>
      <c r="B89" s="9" t="s">
        <v>202</v>
      </c>
      <c r="C89" s="3" t="s">
        <v>22</v>
      </c>
      <c r="D89" s="5">
        <v>224.2</v>
      </c>
      <c r="E89" s="3" t="s">
        <v>22</v>
      </c>
      <c r="F89" s="8">
        <v>0</v>
      </c>
      <c r="G89" s="7">
        <f t="shared" si="7"/>
        <v>224.2</v>
      </c>
      <c r="H89" s="8">
        <v>44.839999999999996</v>
      </c>
      <c r="I89" s="14">
        <v>0</v>
      </c>
      <c r="J89" s="14">
        <v>0</v>
      </c>
      <c r="K89" s="8">
        <v>44.839999999999996</v>
      </c>
      <c r="L89" s="14">
        <v>0</v>
      </c>
      <c r="M89" s="8">
        <v>0</v>
      </c>
      <c r="N89" s="14">
        <v>0</v>
      </c>
      <c r="O89" s="14">
        <v>0</v>
      </c>
      <c r="P89" s="8">
        <v>0</v>
      </c>
      <c r="Q89" s="14">
        <v>0</v>
      </c>
      <c r="R89" s="7">
        <f t="shared" si="8"/>
        <v>224.2</v>
      </c>
      <c r="S89" s="6">
        <f t="shared" si="9"/>
        <v>-44.839999999999996</v>
      </c>
      <c r="T89" s="6">
        <f t="shared" si="10"/>
        <v>0</v>
      </c>
      <c r="U89" s="35">
        <v>0</v>
      </c>
      <c r="V89" s="35">
        <v>0</v>
      </c>
      <c r="W89" s="35">
        <v>0</v>
      </c>
      <c r="X89" s="35">
        <v>0</v>
      </c>
      <c r="Y89" s="6">
        <f t="shared" si="11"/>
        <v>-44.839999999999996</v>
      </c>
      <c r="Z89" s="6">
        <f t="shared" si="12"/>
        <v>0</v>
      </c>
      <c r="AA89" s="8">
        <v>0</v>
      </c>
      <c r="AB89" s="8">
        <v>0</v>
      </c>
      <c r="AC89" s="14" t="s">
        <v>506</v>
      </c>
    </row>
    <row r="90" spans="1:29">
      <c r="A90" s="3" t="s">
        <v>203</v>
      </c>
      <c r="B90" s="9" t="s">
        <v>204</v>
      </c>
      <c r="C90" s="3" t="s">
        <v>22</v>
      </c>
      <c r="D90" s="5">
        <v>106.2</v>
      </c>
      <c r="E90" s="3" t="s">
        <v>22</v>
      </c>
      <c r="F90" s="8">
        <v>0</v>
      </c>
      <c r="G90" s="7">
        <f t="shared" ref="G90:G122" si="13">D90-F90</f>
        <v>106.2</v>
      </c>
      <c r="H90" s="8"/>
      <c r="I90" s="14">
        <v>0</v>
      </c>
      <c r="J90" s="14">
        <v>0</v>
      </c>
      <c r="K90" s="8"/>
      <c r="L90" s="14">
        <v>0</v>
      </c>
      <c r="M90" s="8">
        <v>30.927600000000002</v>
      </c>
      <c r="N90" s="14">
        <v>0</v>
      </c>
      <c r="O90" s="14">
        <v>0</v>
      </c>
      <c r="P90" s="8">
        <v>30.927600000000002</v>
      </c>
      <c r="Q90" s="14">
        <v>0</v>
      </c>
      <c r="R90" s="7">
        <f t="shared" ref="R90:R122" si="14">G90-M90</f>
        <v>75.272400000000005</v>
      </c>
      <c r="S90" s="6">
        <f t="shared" ref="S90:S122" si="15">M90-H90</f>
        <v>30.927600000000002</v>
      </c>
      <c r="T90" s="6" t="e">
        <f t="shared" ref="T90:T122" si="16">(M90*100)/H90</f>
        <v>#DIV/0!</v>
      </c>
      <c r="U90" s="35">
        <v>0</v>
      </c>
      <c r="V90" s="35">
        <v>0</v>
      </c>
      <c r="W90" s="35">
        <v>0</v>
      </c>
      <c r="X90" s="35">
        <v>0</v>
      </c>
      <c r="Y90" s="6">
        <f t="shared" ref="Y90:Y122" si="17">M90-H90</f>
        <v>30.927600000000002</v>
      </c>
      <c r="Z90" s="6" t="e">
        <f t="shared" ref="Z90:Z122" si="18">(M90*100)/H90</f>
        <v>#DIV/0!</v>
      </c>
      <c r="AA90" s="8">
        <v>0</v>
      </c>
      <c r="AB90" s="8">
        <v>0</v>
      </c>
      <c r="AC90" s="14" t="s">
        <v>507</v>
      </c>
    </row>
    <row r="91" spans="1:29" ht="110.25">
      <c r="A91" s="3" t="s">
        <v>205</v>
      </c>
      <c r="B91" s="9" t="s">
        <v>29</v>
      </c>
      <c r="C91" s="3" t="s">
        <v>22</v>
      </c>
      <c r="D91" s="5">
        <v>310.33999999999997</v>
      </c>
      <c r="E91" s="3" t="s">
        <v>22</v>
      </c>
      <c r="F91" s="8">
        <v>0</v>
      </c>
      <c r="G91" s="7">
        <f t="shared" si="13"/>
        <v>310.33999999999997</v>
      </c>
      <c r="H91" s="8">
        <v>100.3</v>
      </c>
      <c r="I91" s="14">
        <v>0</v>
      </c>
      <c r="J91" s="14">
        <v>0</v>
      </c>
      <c r="K91" s="8">
        <v>100.3</v>
      </c>
      <c r="L91" s="14">
        <v>0</v>
      </c>
      <c r="M91" s="8">
        <v>26.625599999999999</v>
      </c>
      <c r="N91" s="14">
        <v>0</v>
      </c>
      <c r="O91" s="14">
        <v>0</v>
      </c>
      <c r="P91" s="8">
        <v>26.625599999999999</v>
      </c>
      <c r="Q91" s="14">
        <v>0</v>
      </c>
      <c r="R91" s="7">
        <f t="shared" si="14"/>
        <v>283.71439999999996</v>
      </c>
      <c r="S91" s="6">
        <f t="shared" si="15"/>
        <v>-73.674399999999991</v>
      </c>
      <c r="T91" s="6">
        <f t="shared" si="16"/>
        <v>26.545962113659023</v>
      </c>
      <c r="U91" s="35">
        <v>0</v>
      </c>
      <c r="V91" s="35">
        <v>0</v>
      </c>
      <c r="W91" s="35">
        <v>0</v>
      </c>
      <c r="X91" s="35">
        <v>0</v>
      </c>
      <c r="Y91" s="6">
        <f t="shared" si="17"/>
        <v>-73.674399999999991</v>
      </c>
      <c r="Z91" s="6">
        <f t="shared" si="18"/>
        <v>26.545962113659023</v>
      </c>
      <c r="AA91" s="8">
        <v>0</v>
      </c>
      <c r="AB91" s="8">
        <v>0</v>
      </c>
      <c r="AC91" s="14" t="s">
        <v>508</v>
      </c>
    </row>
    <row r="92" spans="1:29">
      <c r="A92" s="3" t="s">
        <v>206</v>
      </c>
      <c r="B92" s="9" t="s">
        <v>207</v>
      </c>
      <c r="C92" s="3" t="s">
        <v>22</v>
      </c>
      <c r="D92" s="5">
        <v>560.26400000000001</v>
      </c>
      <c r="E92" s="3" t="s">
        <v>22</v>
      </c>
      <c r="F92" s="8">
        <v>0</v>
      </c>
      <c r="G92" s="7">
        <f t="shared" si="13"/>
        <v>560.26400000000001</v>
      </c>
      <c r="H92" s="8">
        <v>118</v>
      </c>
      <c r="I92" s="14">
        <v>0</v>
      </c>
      <c r="J92" s="14">
        <v>0</v>
      </c>
      <c r="K92" s="8">
        <v>118</v>
      </c>
      <c r="L92" s="14">
        <v>0</v>
      </c>
      <c r="M92" s="8">
        <v>109.41119999999999</v>
      </c>
      <c r="N92" s="14">
        <v>0</v>
      </c>
      <c r="O92" s="14">
        <v>0</v>
      </c>
      <c r="P92" s="8">
        <v>109.41119999999999</v>
      </c>
      <c r="Q92" s="14">
        <v>0</v>
      </c>
      <c r="R92" s="7">
        <f t="shared" si="14"/>
        <v>450.8528</v>
      </c>
      <c r="S92" s="6">
        <f t="shared" si="15"/>
        <v>-8.5888000000000062</v>
      </c>
      <c r="T92" s="6">
        <f t="shared" si="16"/>
        <v>92.72135593220338</v>
      </c>
      <c r="U92" s="35">
        <v>0</v>
      </c>
      <c r="V92" s="35">
        <v>0</v>
      </c>
      <c r="W92" s="35">
        <v>0</v>
      </c>
      <c r="X92" s="35">
        <v>0</v>
      </c>
      <c r="Y92" s="6">
        <f t="shared" si="17"/>
        <v>-8.5888000000000062</v>
      </c>
      <c r="Z92" s="6">
        <f t="shared" si="18"/>
        <v>92.72135593220338</v>
      </c>
      <c r="AA92" s="8">
        <v>0</v>
      </c>
      <c r="AB92" s="8">
        <v>0</v>
      </c>
      <c r="AC92" s="14" t="s">
        <v>509</v>
      </c>
    </row>
    <row r="93" spans="1:29" ht="78.75">
      <c r="A93" s="3" t="s">
        <v>208</v>
      </c>
      <c r="B93" s="9" t="s">
        <v>209</v>
      </c>
      <c r="C93" s="3" t="s">
        <v>22</v>
      </c>
      <c r="D93" s="5">
        <v>4425</v>
      </c>
      <c r="E93" s="3" t="s">
        <v>22</v>
      </c>
      <c r="F93" s="8">
        <v>0</v>
      </c>
      <c r="G93" s="7">
        <f t="shared" si="13"/>
        <v>4425</v>
      </c>
      <c r="H93" s="8">
        <v>885</v>
      </c>
      <c r="I93" s="14">
        <v>0</v>
      </c>
      <c r="J93" s="14">
        <v>0</v>
      </c>
      <c r="K93" s="8">
        <v>885</v>
      </c>
      <c r="L93" s="14">
        <v>0</v>
      </c>
      <c r="M93" s="8">
        <v>221.07839999999999</v>
      </c>
      <c r="N93" s="14">
        <v>0</v>
      </c>
      <c r="O93" s="14">
        <v>0</v>
      </c>
      <c r="P93" s="8">
        <v>221.07839999999999</v>
      </c>
      <c r="Q93" s="14">
        <v>0</v>
      </c>
      <c r="R93" s="7">
        <f t="shared" si="14"/>
        <v>4203.9215999999997</v>
      </c>
      <c r="S93" s="6">
        <f t="shared" si="15"/>
        <v>-663.92160000000001</v>
      </c>
      <c r="T93" s="6">
        <f t="shared" si="16"/>
        <v>24.980610169491527</v>
      </c>
      <c r="U93" s="35">
        <v>0</v>
      </c>
      <c r="V93" s="35">
        <v>0</v>
      </c>
      <c r="W93" s="35">
        <v>0</v>
      </c>
      <c r="X93" s="35">
        <v>0</v>
      </c>
      <c r="Y93" s="6">
        <f t="shared" si="17"/>
        <v>-663.92160000000001</v>
      </c>
      <c r="Z93" s="6">
        <f t="shared" si="18"/>
        <v>24.980610169491527</v>
      </c>
      <c r="AA93" s="8">
        <v>0</v>
      </c>
      <c r="AB93" s="8">
        <v>0</v>
      </c>
      <c r="AC93" s="14" t="s">
        <v>487</v>
      </c>
    </row>
    <row r="94" spans="1:29" ht="31.5">
      <c r="A94" s="2" t="s">
        <v>210</v>
      </c>
      <c r="B94" s="1" t="s">
        <v>211</v>
      </c>
      <c r="C94" s="3" t="s">
        <v>449</v>
      </c>
      <c r="D94" s="4">
        <f>SUM(D95:D101)</f>
        <v>798.84000000000015</v>
      </c>
      <c r="E94" s="3" t="s">
        <v>22</v>
      </c>
      <c r="F94" s="4">
        <f>SUM(F95:F101)</f>
        <v>289.03037999999998</v>
      </c>
      <c r="G94" s="4">
        <f>SUM(G95:G101)</f>
        <v>509.80962000000005</v>
      </c>
      <c r="H94" s="4">
        <f>SUM(H95:H101)</f>
        <v>52.51</v>
      </c>
      <c r="I94" s="14">
        <v>0</v>
      </c>
      <c r="J94" s="14">
        <v>0</v>
      </c>
      <c r="K94" s="4">
        <f>SUM(K95:K101)</f>
        <v>52.51</v>
      </c>
      <c r="L94" s="14">
        <v>0</v>
      </c>
      <c r="M94" s="4">
        <f>SUM(M95:M101)</f>
        <v>218.02560000000003</v>
      </c>
      <c r="N94" s="14">
        <v>0</v>
      </c>
      <c r="O94" s="14">
        <v>0</v>
      </c>
      <c r="P94" s="4">
        <f>SUM(P95:P101)</f>
        <v>218.02560000000003</v>
      </c>
      <c r="Q94" s="14">
        <v>0</v>
      </c>
      <c r="R94" s="4">
        <f>SUM(R95:R101)</f>
        <v>291.78402000000006</v>
      </c>
      <c r="S94" s="4">
        <f>SUM(S95:S101)</f>
        <v>165.51560000000001</v>
      </c>
      <c r="T94" s="6">
        <f t="shared" si="16"/>
        <v>415.20776994858124</v>
      </c>
      <c r="U94" s="35">
        <v>0</v>
      </c>
      <c r="V94" s="35">
        <v>0</v>
      </c>
      <c r="W94" s="35">
        <v>0</v>
      </c>
      <c r="X94" s="35">
        <v>0</v>
      </c>
      <c r="Y94" s="4">
        <f>SUM(Y95:Y101)</f>
        <v>165.51560000000001</v>
      </c>
      <c r="Z94" s="6">
        <f t="shared" si="18"/>
        <v>415.20776994858124</v>
      </c>
      <c r="AA94" s="8">
        <v>0</v>
      </c>
      <c r="AB94" s="8">
        <v>0</v>
      </c>
      <c r="AC94" s="14"/>
    </row>
    <row r="95" spans="1:29" ht="63">
      <c r="A95" s="3" t="s">
        <v>212</v>
      </c>
      <c r="B95" s="9" t="s">
        <v>213</v>
      </c>
      <c r="C95" s="3" t="s">
        <v>22</v>
      </c>
      <c r="D95" s="5">
        <v>233.00800000000001</v>
      </c>
      <c r="E95" s="3" t="s">
        <v>22</v>
      </c>
      <c r="F95" s="8">
        <v>0.84487999999999996</v>
      </c>
      <c r="G95" s="7">
        <f t="shared" si="13"/>
        <v>232.16312000000002</v>
      </c>
      <c r="H95" s="8"/>
      <c r="I95" s="14">
        <v>0</v>
      </c>
      <c r="J95" s="14">
        <v>0</v>
      </c>
      <c r="K95" s="8"/>
      <c r="L95" s="14">
        <v>0</v>
      </c>
      <c r="M95" s="8">
        <v>121.71</v>
      </c>
      <c r="N95" s="14">
        <v>0</v>
      </c>
      <c r="O95" s="14">
        <v>0</v>
      </c>
      <c r="P95" s="8">
        <v>121.71</v>
      </c>
      <c r="Q95" s="14">
        <v>0</v>
      </c>
      <c r="R95" s="7">
        <f t="shared" si="14"/>
        <v>110.45312000000003</v>
      </c>
      <c r="S95" s="6">
        <f t="shared" si="15"/>
        <v>121.71</v>
      </c>
      <c r="T95" s="6" t="e">
        <f t="shared" si="16"/>
        <v>#DIV/0!</v>
      </c>
      <c r="U95" s="35">
        <v>0</v>
      </c>
      <c r="V95" s="35">
        <v>0</v>
      </c>
      <c r="W95" s="35">
        <v>0</v>
      </c>
      <c r="X95" s="35">
        <v>0</v>
      </c>
      <c r="Y95" s="6">
        <f t="shared" si="17"/>
        <v>121.71</v>
      </c>
      <c r="Z95" s="6" t="e">
        <f t="shared" si="18"/>
        <v>#DIV/0!</v>
      </c>
      <c r="AA95" s="8">
        <v>0</v>
      </c>
      <c r="AB95" s="8">
        <v>0</v>
      </c>
      <c r="AC95" s="14" t="s">
        <v>510</v>
      </c>
    </row>
    <row r="96" spans="1:29" ht="63">
      <c r="A96" s="3" t="s">
        <v>214</v>
      </c>
      <c r="B96" s="9" t="s">
        <v>215</v>
      </c>
      <c r="C96" s="3" t="s">
        <v>22</v>
      </c>
      <c r="D96" s="5">
        <v>76.582000000000008</v>
      </c>
      <c r="E96" s="3" t="s">
        <v>22</v>
      </c>
      <c r="F96" s="8">
        <v>0.21711999999999998</v>
      </c>
      <c r="G96" s="7">
        <f t="shared" si="13"/>
        <v>76.364880000000014</v>
      </c>
      <c r="H96" s="8">
        <v>41.3</v>
      </c>
      <c r="I96" s="14">
        <v>0</v>
      </c>
      <c r="J96" s="14">
        <v>0</v>
      </c>
      <c r="K96" s="8">
        <v>41.3</v>
      </c>
      <c r="L96" s="14">
        <v>0</v>
      </c>
      <c r="M96" s="8">
        <v>2.7971999999999997</v>
      </c>
      <c r="N96" s="14">
        <v>0</v>
      </c>
      <c r="O96" s="14">
        <v>0</v>
      </c>
      <c r="P96" s="8">
        <v>2.7971999999999997</v>
      </c>
      <c r="Q96" s="14">
        <v>0</v>
      </c>
      <c r="R96" s="7">
        <f t="shared" si="14"/>
        <v>73.56768000000001</v>
      </c>
      <c r="S96" s="6">
        <f t="shared" si="15"/>
        <v>-38.502800000000001</v>
      </c>
      <c r="T96" s="6">
        <f t="shared" si="16"/>
        <v>6.7728813559322028</v>
      </c>
      <c r="U96" s="35">
        <v>0</v>
      </c>
      <c r="V96" s="35">
        <v>0</v>
      </c>
      <c r="W96" s="35">
        <v>0</v>
      </c>
      <c r="X96" s="35">
        <v>0</v>
      </c>
      <c r="Y96" s="6">
        <f t="shared" si="17"/>
        <v>-38.502800000000001</v>
      </c>
      <c r="Z96" s="6">
        <f t="shared" si="18"/>
        <v>6.7728813559322028</v>
      </c>
      <c r="AA96" s="8">
        <v>0</v>
      </c>
      <c r="AB96" s="8">
        <v>0</v>
      </c>
      <c r="AC96" s="14" t="s">
        <v>511</v>
      </c>
    </row>
    <row r="97" spans="1:29" ht="47.25">
      <c r="A97" s="3" t="s">
        <v>216</v>
      </c>
      <c r="B97" s="9" t="s">
        <v>217</v>
      </c>
      <c r="C97" s="3" t="s">
        <v>22</v>
      </c>
      <c r="D97" s="5">
        <v>136.88</v>
      </c>
      <c r="E97" s="3" t="s">
        <v>22</v>
      </c>
      <c r="F97" s="8">
        <v>96.572379999999981</v>
      </c>
      <c r="G97" s="7">
        <f t="shared" si="13"/>
        <v>40.307620000000014</v>
      </c>
      <c r="H97" s="8"/>
      <c r="I97" s="14">
        <v>0</v>
      </c>
      <c r="J97" s="14">
        <v>0</v>
      </c>
      <c r="K97" s="8"/>
      <c r="L97" s="14">
        <v>0</v>
      </c>
      <c r="M97" s="8">
        <v>75.321600000000004</v>
      </c>
      <c r="N97" s="14">
        <v>0</v>
      </c>
      <c r="O97" s="14">
        <v>0</v>
      </c>
      <c r="P97" s="8">
        <v>75.321600000000004</v>
      </c>
      <c r="Q97" s="14">
        <v>0</v>
      </c>
      <c r="R97" s="7">
        <f t="shared" si="14"/>
        <v>-35.013979999999989</v>
      </c>
      <c r="S97" s="6">
        <f t="shared" si="15"/>
        <v>75.321600000000004</v>
      </c>
      <c r="T97" s="6" t="e">
        <f t="shared" si="16"/>
        <v>#DIV/0!</v>
      </c>
      <c r="U97" s="35">
        <v>0</v>
      </c>
      <c r="V97" s="35">
        <v>0</v>
      </c>
      <c r="W97" s="35">
        <v>0</v>
      </c>
      <c r="X97" s="35">
        <v>0</v>
      </c>
      <c r="Y97" s="6">
        <f t="shared" si="17"/>
        <v>75.321600000000004</v>
      </c>
      <c r="Z97" s="6" t="e">
        <f t="shared" si="18"/>
        <v>#DIV/0!</v>
      </c>
      <c r="AA97" s="8">
        <v>0</v>
      </c>
      <c r="AB97" s="8">
        <v>0</v>
      </c>
      <c r="AC97" s="14" t="s">
        <v>510</v>
      </c>
    </row>
    <row r="98" spans="1:29" ht="31.5">
      <c r="A98" s="3" t="s">
        <v>218</v>
      </c>
      <c r="B98" s="9" t="s">
        <v>219</v>
      </c>
      <c r="C98" s="3" t="s">
        <v>22</v>
      </c>
      <c r="D98" s="5">
        <v>158.35</v>
      </c>
      <c r="E98" s="3" t="s">
        <v>22</v>
      </c>
      <c r="F98" s="8">
        <v>140.86249999999998</v>
      </c>
      <c r="G98" s="7">
        <f t="shared" si="13"/>
        <v>17.487500000000011</v>
      </c>
      <c r="H98" s="8">
        <v>7.67</v>
      </c>
      <c r="I98" s="14">
        <v>0</v>
      </c>
      <c r="J98" s="14">
        <v>0</v>
      </c>
      <c r="K98" s="8">
        <v>7.67</v>
      </c>
      <c r="L98" s="14">
        <v>0</v>
      </c>
      <c r="M98" s="8">
        <v>2.0568</v>
      </c>
      <c r="N98" s="14">
        <v>0</v>
      </c>
      <c r="O98" s="14">
        <v>0</v>
      </c>
      <c r="P98" s="8">
        <v>2.0568</v>
      </c>
      <c r="Q98" s="14">
        <v>0</v>
      </c>
      <c r="R98" s="7">
        <f t="shared" si="14"/>
        <v>15.430700000000012</v>
      </c>
      <c r="S98" s="6">
        <f t="shared" si="15"/>
        <v>-5.6132</v>
      </c>
      <c r="T98" s="6">
        <f t="shared" si="16"/>
        <v>26.816166883963497</v>
      </c>
      <c r="U98" s="35">
        <v>0</v>
      </c>
      <c r="V98" s="35">
        <v>0</v>
      </c>
      <c r="W98" s="35">
        <v>0</v>
      </c>
      <c r="X98" s="35">
        <v>0</v>
      </c>
      <c r="Y98" s="6">
        <f t="shared" si="17"/>
        <v>-5.6132</v>
      </c>
      <c r="Z98" s="6">
        <f t="shared" si="18"/>
        <v>26.816166883963497</v>
      </c>
      <c r="AA98" s="8">
        <v>0</v>
      </c>
      <c r="AB98" s="8">
        <v>0</v>
      </c>
      <c r="AC98" s="14" t="s">
        <v>512</v>
      </c>
    </row>
    <row r="99" spans="1:29" ht="31.5">
      <c r="A99" s="3" t="s">
        <v>220</v>
      </c>
      <c r="B99" s="9" t="s">
        <v>52</v>
      </c>
      <c r="C99" s="3" t="s">
        <v>22</v>
      </c>
      <c r="D99" s="5">
        <v>141.6</v>
      </c>
      <c r="E99" s="3" t="s">
        <v>22</v>
      </c>
      <c r="F99" s="8">
        <v>13.814260000000001</v>
      </c>
      <c r="G99" s="7">
        <f t="shared" si="13"/>
        <v>127.78573999999999</v>
      </c>
      <c r="H99" s="8"/>
      <c r="I99" s="14">
        <v>0</v>
      </c>
      <c r="J99" s="14">
        <v>0</v>
      </c>
      <c r="K99" s="8"/>
      <c r="L99" s="14">
        <v>0</v>
      </c>
      <c r="M99" s="8">
        <v>15.3</v>
      </c>
      <c r="N99" s="14">
        <v>0</v>
      </c>
      <c r="O99" s="14">
        <v>0</v>
      </c>
      <c r="P99" s="8">
        <v>15.3</v>
      </c>
      <c r="Q99" s="14">
        <v>0</v>
      </c>
      <c r="R99" s="7">
        <f t="shared" si="14"/>
        <v>112.48573999999999</v>
      </c>
      <c r="S99" s="6">
        <f t="shared" si="15"/>
        <v>15.3</v>
      </c>
      <c r="T99" s="6" t="e">
        <f t="shared" si="16"/>
        <v>#DIV/0!</v>
      </c>
      <c r="U99" s="35">
        <v>0</v>
      </c>
      <c r="V99" s="35">
        <v>0</v>
      </c>
      <c r="W99" s="35">
        <v>0</v>
      </c>
      <c r="X99" s="35">
        <v>0</v>
      </c>
      <c r="Y99" s="6">
        <f t="shared" si="17"/>
        <v>15.3</v>
      </c>
      <c r="Z99" s="6" t="e">
        <f t="shared" si="18"/>
        <v>#DIV/0!</v>
      </c>
      <c r="AA99" s="8">
        <v>0</v>
      </c>
      <c r="AB99" s="8">
        <v>0</v>
      </c>
      <c r="AC99" s="14" t="s">
        <v>513</v>
      </c>
    </row>
    <row r="100" spans="1:29" ht="63">
      <c r="A100" s="3" t="s">
        <v>221</v>
      </c>
      <c r="B100" s="9" t="s">
        <v>222</v>
      </c>
      <c r="C100" s="3" t="s">
        <v>22</v>
      </c>
      <c r="D100" s="5">
        <v>9.44</v>
      </c>
      <c r="E100" s="3" t="s">
        <v>22</v>
      </c>
      <c r="F100" s="8">
        <v>0.42479999999999996</v>
      </c>
      <c r="G100" s="7">
        <f t="shared" si="13"/>
        <v>9.0152000000000001</v>
      </c>
      <c r="H100" s="8"/>
      <c r="I100" s="14">
        <v>0</v>
      </c>
      <c r="J100" s="14">
        <v>0</v>
      </c>
      <c r="K100" s="8"/>
      <c r="L100" s="14">
        <v>0</v>
      </c>
      <c r="M100" s="8">
        <v>0.84</v>
      </c>
      <c r="N100" s="14">
        <v>0</v>
      </c>
      <c r="O100" s="14">
        <v>0</v>
      </c>
      <c r="P100" s="8">
        <v>0.84</v>
      </c>
      <c r="Q100" s="14">
        <v>0</v>
      </c>
      <c r="R100" s="7">
        <f t="shared" si="14"/>
        <v>8.1752000000000002</v>
      </c>
      <c r="S100" s="6">
        <f t="shared" si="15"/>
        <v>0.84</v>
      </c>
      <c r="T100" s="6" t="e">
        <f t="shared" si="16"/>
        <v>#DIV/0!</v>
      </c>
      <c r="U100" s="35">
        <v>0</v>
      </c>
      <c r="V100" s="35">
        <v>0</v>
      </c>
      <c r="W100" s="35">
        <v>0</v>
      </c>
      <c r="X100" s="35">
        <v>0</v>
      </c>
      <c r="Y100" s="6">
        <f t="shared" si="17"/>
        <v>0.84</v>
      </c>
      <c r="Z100" s="6" t="e">
        <f t="shared" si="18"/>
        <v>#DIV/0!</v>
      </c>
      <c r="AA100" s="8">
        <v>0</v>
      </c>
      <c r="AB100" s="8">
        <v>0</v>
      </c>
      <c r="AC100" s="14" t="s">
        <v>510</v>
      </c>
    </row>
    <row r="101" spans="1:29" ht="63">
      <c r="A101" s="3" t="s">
        <v>223</v>
      </c>
      <c r="B101" s="9" t="s">
        <v>224</v>
      </c>
      <c r="C101" s="3" t="s">
        <v>22</v>
      </c>
      <c r="D101" s="5">
        <v>42.98</v>
      </c>
      <c r="E101" s="3" t="s">
        <v>22</v>
      </c>
      <c r="F101" s="8">
        <v>36.294439999999994</v>
      </c>
      <c r="G101" s="7">
        <f t="shared" si="13"/>
        <v>6.6855600000000024</v>
      </c>
      <c r="H101" s="8">
        <v>3.54</v>
      </c>
      <c r="I101" s="14">
        <v>0</v>
      </c>
      <c r="J101" s="14">
        <v>0</v>
      </c>
      <c r="K101" s="8">
        <v>3.54</v>
      </c>
      <c r="L101" s="14">
        <v>0</v>
      </c>
      <c r="M101" s="8">
        <v>0</v>
      </c>
      <c r="N101" s="14">
        <v>0</v>
      </c>
      <c r="O101" s="14">
        <v>0</v>
      </c>
      <c r="P101" s="8">
        <v>0</v>
      </c>
      <c r="Q101" s="14">
        <v>0</v>
      </c>
      <c r="R101" s="7">
        <f t="shared" si="14"/>
        <v>6.6855600000000024</v>
      </c>
      <c r="S101" s="6">
        <f t="shared" si="15"/>
        <v>-3.54</v>
      </c>
      <c r="T101" s="6">
        <f t="shared" si="16"/>
        <v>0</v>
      </c>
      <c r="U101" s="35">
        <v>0</v>
      </c>
      <c r="V101" s="35">
        <v>0</v>
      </c>
      <c r="W101" s="35">
        <v>0</v>
      </c>
      <c r="X101" s="35">
        <v>0</v>
      </c>
      <c r="Y101" s="6">
        <f t="shared" si="17"/>
        <v>-3.54</v>
      </c>
      <c r="Z101" s="6">
        <f t="shared" si="18"/>
        <v>0</v>
      </c>
      <c r="AA101" s="8">
        <v>0</v>
      </c>
      <c r="AB101" s="8">
        <v>0</v>
      </c>
      <c r="AC101" s="14" t="s">
        <v>466</v>
      </c>
    </row>
    <row r="102" spans="1:29" ht="31.5">
      <c r="A102" s="2" t="s">
        <v>225</v>
      </c>
      <c r="B102" s="1" t="s">
        <v>226</v>
      </c>
      <c r="C102" s="3" t="s">
        <v>449</v>
      </c>
      <c r="D102" s="4">
        <f>SUM(D103:D113)</f>
        <v>737.80499999999995</v>
      </c>
      <c r="E102" s="3" t="s">
        <v>22</v>
      </c>
      <c r="F102" s="4">
        <f>SUM(F103:F113)</f>
        <v>319.16285999999991</v>
      </c>
      <c r="G102" s="4">
        <f>SUM(G103:G113)</f>
        <v>418.64213999999998</v>
      </c>
      <c r="H102" s="4">
        <f>SUM(H103:H113)</f>
        <v>67.944000000000003</v>
      </c>
      <c r="I102" s="14">
        <v>0</v>
      </c>
      <c r="J102" s="14">
        <v>0</v>
      </c>
      <c r="K102" s="4">
        <f>SUM(K103:K113)</f>
        <v>67.944000000000003</v>
      </c>
      <c r="L102" s="14">
        <v>0</v>
      </c>
      <c r="M102" s="4">
        <f>SUM(M103:M113)</f>
        <v>66.1404</v>
      </c>
      <c r="N102" s="14">
        <v>0</v>
      </c>
      <c r="O102" s="14">
        <v>0</v>
      </c>
      <c r="P102" s="4">
        <f>SUM(P103:P113)</f>
        <v>66.1404</v>
      </c>
      <c r="Q102" s="14">
        <v>0</v>
      </c>
      <c r="R102" s="4">
        <f>SUM(R103:R113)</f>
        <v>352.50173999999993</v>
      </c>
      <c r="S102" s="4">
        <f>SUM(S103:S113)</f>
        <v>-1.8036000000000012</v>
      </c>
      <c r="T102" s="6">
        <f t="shared" si="16"/>
        <v>97.345460967855871</v>
      </c>
      <c r="U102" s="35">
        <v>0</v>
      </c>
      <c r="V102" s="35">
        <v>0</v>
      </c>
      <c r="W102" s="35">
        <v>0</v>
      </c>
      <c r="X102" s="35">
        <v>0</v>
      </c>
      <c r="Y102" s="4">
        <f>SUM(Y103:Y113)</f>
        <v>-1.8036000000000012</v>
      </c>
      <c r="Z102" s="6">
        <f t="shared" si="18"/>
        <v>97.345460967855871</v>
      </c>
      <c r="AA102" s="8">
        <v>0</v>
      </c>
      <c r="AB102" s="8">
        <v>0</v>
      </c>
      <c r="AC102" s="14"/>
    </row>
    <row r="103" spans="1:29" ht="110.25">
      <c r="A103" s="3" t="s">
        <v>227</v>
      </c>
      <c r="B103" s="9" t="s">
        <v>228</v>
      </c>
      <c r="C103" s="3" t="s">
        <v>22</v>
      </c>
      <c r="D103" s="5">
        <v>36.933999999999997</v>
      </c>
      <c r="E103" s="3" t="s">
        <v>22</v>
      </c>
      <c r="F103" s="8">
        <v>2.9806799999999996</v>
      </c>
      <c r="G103" s="7">
        <f t="shared" si="13"/>
        <v>33.953319999999998</v>
      </c>
      <c r="H103" s="8">
        <v>9.3219999999999992</v>
      </c>
      <c r="I103" s="14">
        <v>0</v>
      </c>
      <c r="J103" s="14">
        <v>0</v>
      </c>
      <c r="K103" s="8">
        <v>9.3219999999999992</v>
      </c>
      <c r="L103" s="14">
        <v>0</v>
      </c>
      <c r="M103" s="8">
        <v>0.06</v>
      </c>
      <c r="N103" s="14">
        <v>0</v>
      </c>
      <c r="O103" s="14">
        <v>0</v>
      </c>
      <c r="P103" s="8">
        <v>0.06</v>
      </c>
      <c r="Q103" s="14">
        <v>0</v>
      </c>
      <c r="R103" s="7">
        <f t="shared" si="14"/>
        <v>33.893319999999996</v>
      </c>
      <c r="S103" s="6">
        <f t="shared" si="15"/>
        <v>-9.2619999999999987</v>
      </c>
      <c r="T103" s="6">
        <f t="shared" si="16"/>
        <v>0.64363870414074242</v>
      </c>
      <c r="U103" s="35">
        <v>0</v>
      </c>
      <c r="V103" s="35">
        <v>0</v>
      </c>
      <c r="W103" s="35">
        <v>0</v>
      </c>
      <c r="X103" s="35">
        <v>0</v>
      </c>
      <c r="Y103" s="6">
        <f t="shared" si="17"/>
        <v>-9.2619999999999987</v>
      </c>
      <c r="Z103" s="6">
        <f t="shared" si="18"/>
        <v>0.64363870414074242</v>
      </c>
      <c r="AA103" s="8">
        <v>0</v>
      </c>
      <c r="AB103" s="8">
        <v>0</v>
      </c>
      <c r="AC103" s="14" t="s">
        <v>514</v>
      </c>
    </row>
    <row r="104" spans="1:29" ht="63">
      <c r="A104" s="3" t="s">
        <v>229</v>
      </c>
      <c r="B104" s="9" t="s">
        <v>44</v>
      </c>
      <c r="C104" s="3" t="s">
        <v>22</v>
      </c>
      <c r="D104" s="5">
        <v>20.65</v>
      </c>
      <c r="E104" s="3" t="s">
        <v>22</v>
      </c>
      <c r="F104" s="8">
        <v>2.3139799999999999</v>
      </c>
      <c r="G104" s="7">
        <f t="shared" si="13"/>
        <v>18.336019999999998</v>
      </c>
      <c r="H104" s="8">
        <v>3.7759999999999998</v>
      </c>
      <c r="I104" s="14">
        <v>0</v>
      </c>
      <c r="J104" s="14">
        <v>0</v>
      </c>
      <c r="K104" s="8">
        <v>3.7759999999999998</v>
      </c>
      <c r="L104" s="14">
        <v>0</v>
      </c>
      <c r="M104" s="8">
        <v>0</v>
      </c>
      <c r="N104" s="14">
        <v>0</v>
      </c>
      <c r="O104" s="14">
        <v>0</v>
      </c>
      <c r="P104" s="8">
        <v>0</v>
      </c>
      <c r="Q104" s="14">
        <v>0</v>
      </c>
      <c r="R104" s="7">
        <f t="shared" si="14"/>
        <v>18.336019999999998</v>
      </c>
      <c r="S104" s="6">
        <f t="shared" si="15"/>
        <v>-3.7759999999999998</v>
      </c>
      <c r="T104" s="6">
        <f t="shared" si="16"/>
        <v>0</v>
      </c>
      <c r="U104" s="35">
        <v>0</v>
      </c>
      <c r="V104" s="35">
        <v>0</v>
      </c>
      <c r="W104" s="35">
        <v>0</v>
      </c>
      <c r="X104" s="35">
        <v>0</v>
      </c>
      <c r="Y104" s="6">
        <f t="shared" si="17"/>
        <v>-3.7759999999999998</v>
      </c>
      <c r="Z104" s="6">
        <f t="shared" si="18"/>
        <v>0</v>
      </c>
      <c r="AA104" s="8">
        <v>0</v>
      </c>
      <c r="AB104" s="8">
        <v>0</v>
      </c>
      <c r="AC104" s="14" t="s">
        <v>515</v>
      </c>
    </row>
    <row r="105" spans="1:29" ht="31.5">
      <c r="A105" s="3" t="s">
        <v>230</v>
      </c>
      <c r="B105" s="9" t="s">
        <v>231</v>
      </c>
      <c r="C105" s="3" t="s">
        <v>22</v>
      </c>
      <c r="D105" s="5">
        <v>203.54</v>
      </c>
      <c r="E105" s="3" t="s">
        <v>22</v>
      </c>
      <c r="F105" s="8">
        <v>199.84951999999998</v>
      </c>
      <c r="G105" s="7">
        <f t="shared" si="13"/>
        <v>3.690480000000008</v>
      </c>
      <c r="H105" s="8">
        <v>1.18</v>
      </c>
      <c r="I105" s="14">
        <v>0</v>
      </c>
      <c r="J105" s="14">
        <v>0</v>
      </c>
      <c r="K105" s="8">
        <v>1.18</v>
      </c>
      <c r="L105" s="14">
        <v>0</v>
      </c>
      <c r="M105" s="8">
        <v>0</v>
      </c>
      <c r="N105" s="14">
        <v>0</v>
      </c>
      <c r="O105" s="14">
        <v>0</v>
      </c>
      <c r="P105" s="8">
        <v>0</v>
      </c>
      <c r="Q105" s="14">
        <v>0</v>
      </c>
      <c r="R105" s="7">
        <f t="shared" si="14"/>
        <v>3.690480000000008</v>
      </c>
      <c r="S105" s="6">
        <f t="shared" si="15"/>
        <v>-1.18</v>
      </c>
      <c r="T105" s="6">
        <f t="shared" si="16"/>
        <v>0</v>
      </c>
      <c r="U105" s="35">
        <v>0</v>
      </c>
      <c r="V105" s="35">
        <v>0</v>
      </c>
      <c r="W105" s="35">
        <v>0</v>
      </c>
      <c r="X105" s="35">
        <v>0</v>
      </c>
      <c r="Y105" s="6">
        <f t="shared" si="17"/>
        <v>-1.18</v>
      </c>
      <c r="Z105" s="6">
        <f t="shared" si="18"/>
        <v>0</v>
      </c>
      <c r="AA105" s="8">
        <v>0</v>
      </c>
      <c r="AB105" s="8">
        <v>0</v>
      </c>
      <c r="AC105" s="14" t="s">
        <v>516</v>
      </c>
    </row>
    <row r="106" spans="1:29" ht="63">
      <c r="A106" s="3" t="s">
        <v>232</v>
      </c>
      <c r="B106" s="9" t="s">
        <v>233</v>
      </c>
      <c r="C106" s="3" t="s">
        <v>22</v>
      </c>
      <c r="D106" s="5">
        <v>70.8</v>
      </c>
      <c r="E106" s="3" t="s">
        <v>22</v>
      </c>
      <c r="F106" s="8">
        <v>33.967480000000002</v>
      </c>
      <c r="G106" s="7">
        <f t="shared" si="13"/>
        <v>36.832519999999995</v>
      </c>
      <c r="H106" s="8">
        <v>14.985999999999999</v>
      </c>
      <c r="I106" s="14">
        <v>0</v>
      </c>
      <c r="J106" s="14">
        <v>0</v>
      </c>
      <c r="K106" s="8">
        <v>14.985999999999999</v>
      </c>
      <c r="L106" s="14">
        <v>0</v>
      </c>
      <c r="M106" s="8">
        <v>8.4276</v>
      </c>
      <c r="N106" s="14">
        <v>0</v>
      </c>
      <c r="O106" s="14">
        <v>0</v>
      </c>
      <c r="P106" s="8">
        <v>8.4276</v>
      </c>
      <c r="Q106" s="14">
        <v>0</v>
      </c>
      <c r="R106" s="7">
        <f t="shared" si="14"/>
        <v>28.404919999999997</v>
      </c>
      <c r="S106" s="6">
        <f t="shared" si="15"/>
        <v>-6.5583999999999989</v>
      </c>
      <c r="T106" s="6">
        <f t="shared" si="16"/>
        <v>56.236487388229015</v>
      </c>
      <c r="U106" s="35">
        <v>0</v>
      </c>
      <c r="V106" s="35">
        <v>0</v>
      </c>
      <c r="W106" s="35">
        <v>0</v>
      </c>
      <c r="X106" s="35">
        <v>0</v>
      </c>
      <c r="Y106" s="6">
        <f t="shared" si="17"/>
        <v>-6.5583999999999989</v>
      </c>
      <c r="Z106" s="6">
        <f t="shared" si="18"/>
        <v>56.236487388229015</v>
      </c>
      <c r="AA106" s="8">
        <v>0</v>
      </c>
      <c r="AB106" s="8">
        <v>0</v>
      </c>
      <c r="AC106" s="14" t="s">
        <v>493</v>
      </c>
    </row>
    <row r="107" spans="1:29" ht="31.5">
      <c r="A107" s="3" t="s">
        <v>234</v>
      </c>
      <c r="B107" s="9" t="s">
        <v>235</v>
      </c>
      <c r="C107" s="3" t="s">
        <v>22</v>
      </c>
      <c r="D107" s="5">
        <v>88.5</v>
      </c>
      <c r="E107" s="3" t="s">
        <v>22</v>
      </c>
      <c r="F107" s="8">
        <v>4.2397399999999994</v>
      </c>
      <c r="G107" s="7">
        <f t="shared" si="13"/>
        <v>84.260260000000002</v>
      </c>
      <c r="H107" s="8"/>
      <c r="I107" s="14">
        <v>0</v>
      </c>
      <c r="J107" s="14">
        <v>0</v>
      </c>
      <c r="K107" s="8"/>
      <c r="L107" s="14">
        <v>0</v>
      </c>
      <c r="M107" s="8">
        <v>1.9775999999999998</v>
      </c>
      <c r="N107" s="14">
        <v>0</v>
      </c>
      <c r="O107" s="14">
        <v>0</v>
      </c>
      <c r="P107" s="8">
        <v>1.9775999999999998</v>
      </c>
      <c r="Q107" s="14">
        <v>0</v>
      </c>
      <c r="R107" s="7">
        <f t="shared" si="14"/>
        <v>82.282660000000007</v>
      </c>
      <c r="S107" s="6">
        <f t="shared" si="15"/>
        <v>1.9775999999999998</v>
      </c>
      <c r="T107" s="6" t="e">
        <f t="shared" si="16"/>
        <v>#DIV/0!</v>
      </c>
      <c r="U107" s="35">
        <v>0</v>
      </c>
      <c r="V107" s="35">
        <v>0</v>
      </c>
      <c r="W107" s="35">
        <v>0</v>
      </c>
      <c r="X107" s="35">
        <v>0</v>
      </c>
      <c r="Y107" s="6">
        <f t="shared" si="17"/>
        <v>1.9775999999999998</v>
      </c>
      <c r="Z107" s="6" t="e">
        <f t="shared" si="18"/>
        <v>#DIV/0!</v>
      </c>
      <c r="AA107" s="8">
        <v>0</v>
      </c>
      <c r="AB107" s="8">
        <v>0</v>
      </c>
      <c r="AC107" s="14" t="s">
        <v>517</v>
      </c>
    </row>
    <row r="108" spans="1:29" ht="63">
      <c r="A108" s="3" t="s">
        <v>236</v>
      </c>
      <c r="B108" s="9" t="s">
        <v>237</v>
      </c>
      <c r="C108" s="3" t="s">
        <v>22</v>
      </c>
      <c r="D108" s="5">
        <v>33.04</v>
      </c>
      <c r="E108" s="3" t="s">
        <v>22</v>
      </c>
      <c r="F108" s="8">
        <v>17.006160000000001</v>
      </c>
      <c r="G108" s="7">
        <f t="shared" si="13"/>
        <v>16.033839999999998</v>
      </c>
      <c r="H108" s="8"/>
      <c r="I108" s="14">
        <v>0</v>
      </c>
      <c r="J108" s="14">
        <v>0</v>
      </c>
      <c r="K108" s="8"/>
      <c r="L108" s="14">
        <v>0</v>
      </c>
      <c r="M108" s="8">
        <v>8.07</v>
      </c>
      <c r="N108" s="14">
        <v>0</v>
      </c>
      <c r="O108" s="14">
        <v>0</v>
      </c>
      <c r="P108" s="8">
        <v>8.07</v>
      </c>
      <c r="Q108" s="14">
        <v>0</v>
      </c>
      <c r="R108" s="7">
        <f t="shared" si="14"/>
        <v>7.9638399999999976</v>
      </c>
      <c r="S108" s="6">
        <f t="shared" si="15"/>
        <v>8.07</v>
      </c>
      <c r="T108" s="6" t="e">
        <f t="shared" si="16"/>
        <v>#DIV/0!</v>
      </c>
      <c r="U108" s="35">
        <v>0</v>
      </c>
      <c r="V108" s="35">
        <v>0</v>
      </c>
      <c r="W108" s="35">
        <v>0</v>
      </c>
      <c r="X108" s="35">
        <v>0</v>
      </c>
      <c r="Y108" s="6">
        <f t="shared" si="17"/>
        <v>8.07</v>
      </c>
      <c r="Z108" s="6" t="e">
        <f t="shared" si="18"/>
        <v>#DIV/0!</v>
      </c>
      <c r="AA108" s="8">
        <v>0</v>
      </c>
      <c r="AB108" s="8">
        <v>0</v>
      </c>
      <c r="AC108" s="14" t="s">
        <v>518</v>
      </c>
    </row>
    <row r="109" spans="1:29" ht="31.5">
      <c r="A109" s="3" t="s">
        <v>238</v>
      </c>
      <c r="B109" s="9" t="s">
        <v>33</v>
      </c>
      <c r="C109" s="3" t="s">
        <v>22</v>
      </c>
      <c r="D109" s="5">
        <v>11.257</v>
      </c>
      <c r="E109" s="3" t="s">
        <v>22</v>
      </c>
      <c r="F109" s="8">
        <v>8.7945399999999996</v>
      </c>
      <c r="G109" s="7">
        <f t="shared" si="13"/>
        <v>2.4624600000000001</v>
      </c>
      <c r="H109" s="8">
        <v>6.23</v>
      </c>
      <c r="I109" s="14">
        <v>0</v>
      </c>
      <c r="J109" s="14">
        <v>0</v>
      </c>
      <c r="K109" s="8">
        <v>6.23</v>
      </c>
      <c r="L109" s="14">
        <v>0</v>
      </c>
      <c r="M109" s="8">
        <v>0</v>
      </c>
      <c r="N109" s="14">
        <v>0</v>
      </c>
      <c r="O109" s="14">
        <v>0</v>
      </c>
      <c r="P109" s="8">
        <v>0</v>
      </c>
      <c r="Q109" s="14">
        <v>0</v>
      </c>
      <c r="R109" s="7">
        <f t="shared" si="14"/>
        <v>2.4624600000000001</v>
      </c>
      <c r="S109" s="6">
        <f t="shared" si="15"/>
        <v>-6.23</v>
      </c>
      <c r="T109" s="6">
        <f t="shared" si="16"/>
        <v>0</v>
      </c>
      <c r="U109" s="35">
        <v>0</v>
      </c>
      <c r="V109" s="35">
        <v>0</v>
      </c>
      <c r="W109" s="35">
        <v>0</v>
      </c>
      <c r="X109" s="35">
        <v>0</v>
      </c>
      <c r="Y109" s="6">
        <f t="shared" si="17"/>
        <v>-6.23</v>
      </c>
      <c r="Z109" s="6">
        <f t="shared" si="18"/>
        <v>0</v>
      </c>
      <c r="AA109" s="8">
        <v>0</v>
      </c>
      <c r="AB109" s="8">
        <v>0</v>
      </c>
      <c r="AC109" s="14" t="s">
        <v>519</v>
      </c>
    </row>
    <row r="110" spans="1:29" ht="47.25">
      <c r="A110" s="3" t="s">
        <v>239</v>
      </c>
      <c r="B110" s="13" t="s">
        <v>240</v>
      </c>
      <c r="C110" s="3" t="s">
        <v>22</v>
      </c>
      <c r="D110" s="5">
        <v>47.2</v>
      </c>
      <c r="E110" s="3" t="s">
        <v>22</v>
      </c>
      <c r="F110" s="8">
        <v>0.50385999999999997</v>
      </c>
      <c r="G110" s="7">
        <f t="shared" si="13"/>
        <v>46.69614</v>
      </c>
      <c r="H110" s="8">
        <v>9.44</v>
      </c>
      <c r="I110" s="14">
        <v>0</v>
      </c>
      <c r="J110" s="14">
        <v>0</v>
      </c>
      <c r="K110" s="8">
        <v>9.44</v>
      </c>
      <c r="L110" s="14">
        <v>0</v>
      </c>
      <c r="M110" s="8">
        <v>1.6607999999999998</v>
      </c>
      <c r="N110" s="14">
        <v>0</v>
      </c>
      <c r="O110" s="14">
        <v>0</v>
      </c>
      <c r="P110" s="8">
        <v>1.6607999999999998</v>
      </c>
      <c r="Q110" s="14">
        <v>0</v>
      </c>
      <c r="R110" s="7">
        <f t="shared" si="14"/>
        <v>45.035339999999998</v>
      </c>
      <c r="S110" s="6">
        <f t="shared" si="15"/>
        <v>-7.7791999999999994</v>
      </c>
      <c r="T110" s="6">
        <f t="shared" si="16"/>
        <v>17.593220338983048</v>
      </c>
      <c r="U110" s="35">
        <v>0</v>
      </c>
      <c r="V110" s="35">
        <v>0</v>
      </c>
      <c r="W110" s="35">
        <v>0</v>
      </c>
      <c r="X110" s="35">
        <v>0</v>
      </c>
      <c r="Y110" s="6">
        <f t="shared" si="17"/>
        <v>-7.7791999999999994</v>
      </c>
      <c r="Z110" s="6">
        <f t="shared" si="18"/>
        <v>17.593220338983048</v>
      </c>
      <c r="AA110" s="8">
        <v>0</v>
      </c>
      <c r="AB110" s="8">
        <v>0</v>
      </c>
      <c r="AC110" s="14" t="s">
        <v>520</v>
      </c>
    </row>
    <row r="111" spans="1:29" ht="47.25">
      <c r="A111" s="3" t="s">
        <v>241</v>
      </c>
      <c r="B111" s="9" t="s">
        <v>242</v>
      </c>
      <c r="C111" s="3" t="s">
        <v>22</v>
      </c>
      <c r="D111" s="5">
        <v>55.373999999999995</v>
      </c>
      <c r="E111" s="3" t="s">
        <v>22</v>
      </c>
      <c r="F111" s="8">
        <v>29.999139999999997</v>
      </c>
      <c r="G111" s="7">
        <f t="shared" si="13"/>
        <v>25.374859999999998</v>
      </c>
      <c r="H111" s="8">
        <v>7.67</v>
      </c>
      <c r="I111" s="14">
        <v>0</v>
      </c>
      <c r="J111" s="14">
        <v>0</v>
      </c>
      <c r="K111" s="8">
        <v>7.67</v>
      </c>
      <c r="L111" s="14">
        <v>0</v>
      </c>
      <c r="M111" s="8">
        <v>6.8243999999999998</v>
      </c>
      <c r="N111" s="14">
        <v>0</v>
      </c>
      <c r="O111" s="14">
        <v>0</v>
      </c>
      <c r="P111" s="8">
        <v>6.8243999999999998</v>
      </c>
      <c r="Q111" s="14">
        <v>0</v>
      </c>
      <c r="R111" s="7">
        <f t="shared" si="14"/>
        <v>18.550459999999998</v>
      </c>
      <c r="S111" s="6">
        <f t="shared" si="15"/>
        <v>-0.84560000000000013</v>
      </c>
      <c r="T111" s="6">
        <f t="shared" si="16"/>
        <v>88.975228161668838</v>
      </c>
      <c r="U111" s="35">
        <v>0</v>
      </c>
      <c r="V111" s="35">
        <v>0</v>
      </c>
      <c r="W111" s="35">
        <v>0</v>
      </c>
      <c r="X111" s="35">
        <v>0</v>
      </c>
      <c r="Y111" s="6">
        <f t="shared" si="17"/>
        <v>-0.84560000000000013</v>
      </c>
      <c r="Z111" s="6">
        <f t="shared" si="18"/>
        <v>88.975228161668838</v>
      </c>
      <c r="AA111" s="8">
        <v>0</v>
      </c>
      <c r="AB111" s="8">
        <v>0</v>
      </c>
      <c r="AC111" s="14" t="s">
        <v>520</v>
      </c>
    </row>
    <row r="112" spans="1:29" ht="31.5">
      <c r="A112" s="3" t="s">
        <v>243</v>
      </c>
      <c r="B112" s="9" t="s">
        <v>244</v>
      </c>
      <c r="C112" s="3" t="s">
        <v>22</v>
      </c>
      <c r="D112" s="5">
        <v>132.16</v>
      </c>
      <c r="E112" s="3" t="s">
        <v>22</v>
      </c>
      <c r="F112" s="8">
        <v>15.224359999999999</v>
      </c>
      <c r="G112" s="7">
        <f t="shared" si="13"/>
        <v>116.93563999999999</v>
      </c>
      <c r="H112" s="8">
        <v>7.67</v>
      </c>
      <c r="I112" s="14">
        <v>0</v>
      </c>
      <c r="J112" s="14">
        <v>0</v>
      </c>
      <c r="K112" s="8">
        <v>7.67</v>
      </c>
      <c r="L112" s="14">
        <v>0</v>
      </c>
      <c r="M112" s="8">
        <v>39.119999999999997</v>
      </c>
      <c r="N112" s="14">
        <v>0</v>
      </c>
      <c r="O112" s="14">
        <v>0</v>
      </c>
      <c r="P112" s="8">
        <v>39.119999999999997</v>
      </c>
      <c r="Q112" s="14">
        <v>0</v>
      </c>
      <c r="R112" s="7">
        <f t="shared" si="14"/>
        <v>77.815640000000002</v>
      </c>
      <c r="S112" s="6">
        <f t="shared" si="15"/>
        <v>31.449999999999996</v>
      </c>
      <c r="T112" s="6">
        <f t="shared" si="16"/>
        <v>510.03911342894389</v>
      </c>
      <c r="U112" s="35">
        <v>0</v>
      </c>
      <c r="V112" s="35">
        <v>0</v>
      </c>
      <c r="W112" s="35">
        <v>0</v>
      </c>
      <c r="X112" s="35">
        <v>0</v>
      </c>
      <c r="Y112" s="6">
        <f t="shared" si="17"/>
        <v>31.449999999999996</v>
      </c>
      <c r="Z112" s="6">
        <f t="shared" si="18"/>
        <v>510.03911342894389</v>
      </c>
      <c r="AA112" s="8">
        <v>0</v>
      </c>
      <c r="AB112" s="8">
        <v>0</v>
      </c>
      <c r="AC112" s="14" t="s">
        <v>521</v>
      </c>
    </row>
    <row r="113" spans="1:29" ht="31.5">
      <c r="A113" s="3" t="s">
        <v>245</v>
      </c>
      <c r="B113" s="9" t="s">
        <v>246</v>
      </c>
      <c r="C113" s="3" t="s">
        <v>22</v>
      </c>
      <c r="D113" s="5">
        <v>38.35</v>
      </c>
      <c r="E113" s="3" t="s">
        <v>22</v>
      </c>
      <c r="F113" s="8">
        <v>4.2833999999999994</v>
      </c>
      <c r="G113" s="7">
        <f t="shared" si="13"/>
        <v>34.066600000000001</v>
      </c>
      <c r="H113" s="8">
        <v>7.67</v>
      </c>
      <c r="I113" s="14">
        <v>0</v>
      </c>
      <c r="J113" s="14">
        <v>0</v>
      </c>
      <c r="K113" s="8">
        <v>7.67</v>
      </c>
      <c r="L113" s="14">
        <v>0</v>
      </c>
      <c r="M113" s="8">
        <v>0</v>
      </c>
      <c r="N113" s="14">
        <v>0</v>
      </c>
      <c r="O113" s="14">
        <v>0</v>
      </c>
      <c r="P113" s="8">
        <v>0</v>
      </c>
      <c r="Q113" s="14">
        <v>0</v>
      </c>
      <c r="R113" s="7">
        <f t="shared" si="14"/>
        <v>34.066600000000001</v>
      </c>
      <c r="S113" s="6">
        <f t="shared" si="15"/>
        <v>-7.67</v>
      </c>
      <c r="T113" s="6">
        <f t="shared" si="16"/>
        <v>0</v>
      </c>
      <c r="U113" s="35">
        <v>0</v>
      </c>
      <c r="V113" s="35">
        <v>0</v>
      </c>
      <c r="W113" s="35">
        <v>0</v>
      </c>
      <c r="X113" s="35">
        <v>0</v>
      </c>
      <c r="Y113" s="6">
        <f t="shared" si="17"/>
        <v>-7.67</v>
      </c>
      <c r="Z113" s="6">
        <f t="shared" si="18"/>
        <v>0</v>
      </c>
      <c r="AA113" s="8">
        <v>0</v>
      </c>
      <c r="AB113" s="8">
        <v>0</v>
      </c>
      <c r="AC113" s="14" t="s">
        <v>516</v>
      </c>
    </row>
    <row r="114" spans="1:29" ht="47.25">
      <c r="A114" s="2" t="s">
        <v>247</v>
      </c>
      <c r="B114" s="1" t="s">
        <v>248</v>
      </c>
      <c r="C114" s="3" t="s">
        <v>449</v>
      </c>
      <c r="D114" s="4">
        <f>D115</f>
        <v>100.3</v>
      </c>
      <c r="E114" s="3" t="s">
        <v>22</v>
      </c>
      <c r="F114" s="4">
        <f t="shared" ref="F114:H114" si="19">F115</f>
        <v>1.0112599999999998</v>
      </c>
      <c r="G114" s="4">
        <f t="shared" si="19"/>
        <v>99.288740000000004</v>
      </c>
      <c r="H114" s="4">
        <f t="shared" si="19"/>
        <v>20.059999999999999</v>
      </c>
      <c r="I114" s="14">
        <v>0</v>
      </c>
      <c r="J114" s="14">
        <v>0</v>
      </c>
      <c r="K114" s="4">
        <f t="shared" ref="K114" si="20">K115</f>
        <v>20.059999999999999</v>
      </c>
      <c r="L114" s="14">
        <v>0</v>
      </c>
      <c r="M114" s="4">
        <f>M115</f>
        <v>33.286799999999999</v>
      </c>
      <c r="N114" s="14">
        <v>0</v>
      </c>
      <c r="O114" s="14">
        <v>0</v>
      </c>
      <c r="P114" s="4">
        <f>P115</f>
        <v>33.286799999999999</v>
      </c>
      <c r="Q114" s="14">
        <v>0</v>
      </c>
      <c r="R114" s="4">
        <f t="shared" ref="R114:S114" si="21">R115</f>
        <v>66.001940000000005</v>
      </c>
      <c r="S114" s="4">
        <f t="shared" si="21"/>
        <v>13.226800000000001</v>
      </c>
      <c r="T114" s="6">
        <f t="shared" si="16"/>
        <v>165.93619142572282</v>
      </c>
      <c r="U114" s="35">
        <v>0</v>
      </c>
      <c r="V114" s="35">
        <v>0</v>
      </c>
      <c r="W114" s="35">
        <v>0</v>
      </c>
      <c r="X114" s="35">
        <v>0</v>
      </c>
      <c r="Y114" s="4">
        <f>Y115</f>
        <v>13.226800000000001</v>
      </c>
      <c r="Z114" s="6">
        <f t="shared" si="18"/>
        <v>165.93619142572282</v>
      </c>
      <c r="AA114" s="8">
        <v>0</v>
      </c>
      <c r="AB114" s="8">
        <v>0</v>
      </c>
      <c r="AC114" s="14"/>
    </row>
    <row r="115" spans="1:29">
      <c r="A115" s="3" t="s">
        <v>249</v>
      </c>
      <c r="B115" s="9" t="s">
        <v>250</v>
      </c>
      <c r="C115" s="3" t="s">
        <v>22</v>
      </c>
      <c r="D115" s="5">
        <v>100.3</v>
      </c>
      <c r="E115" s="3" t="s">
        <v>22</v>
      </c>
      <c r="F115" s="8">
        <v>1.0112599999999998</v>
      </c>
      <c r="G115" s="7">
        <f t="shared" si="13"/>
        <v>99.288740000000004</v>
      </c>
      <c r="H115" s="8">
        <v>20.059999999999999</v>
      </c>
      <c r="I115" s="14">
        <v>0</v>
      </c>
      <c r="J115" s="14">
        <v>0</v>
      </c>
      <c r="K115" s="8">
        <v>20.059999999999999</v>
      </c>
      <c r="L115" s="14">
        <v>0</v>
      </c>
      <c r="M115" s="8">
        <v>33.286799999999999</v>
      </c>
      <c r="N115" s="14">
        <v>0</v>
      </c>
      <c r="O115" s="14">
        <v>0</v>
      </c>
      <c r="P115" s="8">
        <v>33.286799999999999</v>
      </c>
      <c r="Q115" s="14">
        <v>0</v>
      </c>
      <c r="R115" s="7">
        <f t="shared" si="14"/>
        <v>66.001940000000005</v>
      </c>
      <c r="S115" s="6">
        <f t="shared" si="15"/>
        <v>13.226800000000001</v>
      </c>
      <c r="T115" s="6">
        <f t="shared" si="16"/>
        <v>165.93619142572282</v>
      </c>
      <c r="U115" s="35">
        <v>0</v>
      </c>
      <c r="V115" s="35">
        <v>0</v>
      </c>
      <c r="W115" s="35">
        <v>0</v>
      </c>
      <c r="X115" s="35">
        <v>0</v>
      </c>
      <c r="Y115" s="6">
        <f t="shared" si="17"/>
        <v>13.226800000000001</v>
      </c>
      <c r="Z115" s="6">
        <f t="shared" si="18"/>
        <v>165.93619142572282</v>
      </c>
      <c r="AA115" s="8">
        <v>0</v>
      </c>
      <c r="AB115" s="8">
        <v>0</v>
      </c>
      <c r="AC115" s="14"/>
    </row>
    <row r="116" spans="1:29" ht="31.5">
      <c r="A116" s="2" t="s">
        <v>251</v>
      </c>
      <c r="B116" s="1" t="s">
        <v>252</v>
      </c>
      <c r="C116" s="3" t="s">
        <v>449</v>
      </c>
      <c r="D116" s="4">
        <f>SUM(D117:D117)</f>
        <v>7.08</v>
      </c>
      <c r="E116" s="3" t="s">
        <v>22</v>
      </c>
      <c r="F116" s="4">
        <f>SUM(F117:F117)</f>
        <v>3.2756799999999995</v>
      </c>
      <c r="G116" s="4">
        <f>SUM(G117:G117)</f>
        <v>3.8043200000000006</v>
      </c>
      <c r="H116" s="4">
        <f>SUM(H117:H117)</f>
        <v>0</v>
      </c>
      <c r="I116" s="14">
        <v>0</v>
      </c>
      <c r="J116" s="14">
        <v>0</v>
      </c>
      <c r="K116" s="4">
        <f>SUM(K117:K117)</f>
        <v>0</v>
      </c>
      <c r="L116" s="14">
        <v>0</v>
      </c>
      <c r="M116" s="4">
        <f>SUM(M117:M117)</f>
        <v>0.14000000000000001</v>
      </c>
      <c r="N116" s="14">
        <v>0</v>
      </c>
      <c r="O116" s="14">
        <v>0</v>
      </c>
      <c r="P116" s="4">
        <f>SUM(P117:P117)</f>
        <v>0.14000000000000001</v>
      </c>
      <c r="Q116" s="14">
        <v>0</v>
      </c>
      <c r="R116" s="4">
        <f>SUM(R117:R117)</f>
        <v>3.6643200000000005</v>
      </c>
      <c r="S116" s="4">
        <f>SUM(S117:S117)</f>
        <v>0.14000000000000001</v>
      </c>
      <c r="T116" s="6" t="e">
        <f t="shared" si="16"/>
        <v>#DIV/0!</v>
      </c>
      <c r="U116" s="35">
        <v>0</v>
      </c>
      <c r="V116" s="35">
        <v>0</v>
      </c>
      <c r="W116" s="35">
        <v>0</v>
      </c>
      <c r="X116" s="35">
        <v>0</v>
      </c>
      <c r="Y116" s="4">
        <f>SUM(Y117:Y117)</f>
        <v>0.14000000000000001</v>
      </c>
      <c r="Z116" s="6" t="e">
        <f t="shared" si="18"/>
        <v>#DIV/0!</v>
      </c>
      <c r="AA116" s="8">
        <v>0</v>
      </c>
      <c r="AB116" s="8">
        <v>0</v>
      </c>
      <c r="AC116" s="14"/>
    </row>
    <row r="117" spans="1:29" ht="47.25">
      <c r="A117" s="3" t="s">
        <v>253</v>
      </c>
      <c r="B117" s="9" t="s">
        <v>254</v>
      </c>
      <c r="C117" s="3" t="s">
        <v>22</v>
      </c>
      <c r="D117" s="5">
        <v>7.08</v>
      </c>
      <c r="E117" s="3" t="s">
        <v>22</v>
      </c>
      <c r="F117" s="8">
        <v>3.2756799999999995</v>
      </c>
      <c r="G117" s="7">
        <f t="shared" si="13"/>
        <v>3.8043200000000006</v>
      </c>
      <c r="H117" s="8"/>
      <c r="I117" s="14">
        <v>0</v>
      </c>
      <c r="J117" s="14">
        <v>0</v>
      </c>
      <c r="K117" s="8"/>
      <c r="L117" s="14">
        <v>0</v>
      </c>
      <c r="M117" s="8">
        <v>0.14000000000000001</v>
      </c>
      <c r="N117" s="14">
        <v>0</v>
      </c>
      <c r="O117" s="14">
        <v>0</v>
      </c>
      <c r="P117" s="8">
        <v>0.14000000000000001</v>
      </c>
      <c r="Q117" s="14">
        <v>0</v>
      </c>
      <c r="R117" s="7">
        <f t="shared" si="14"/>
        <v>3.6643200000000005</v>
      </c>
      <c r="S117" s="6">
        <f t="shared" si="15"/>
        <v>0.14000000000000001</v>
      </c>
      <c r="T117" s="6" t="e">
        <f t="shared" si="16"/>
        <v>#DIV/0!</v>
      </c>
      <c r="U117" s="35">
        <v>0</v>
      </c>
      <c r="V117" s="35">
        <v>0</v>
      </c>
      <c r="W117" s="35">
        <v>0</v>
      </c>
      <c r="X117" s="35">
        <v>0</v>
      </c>
      <c r="Y117" s="6">
        <f t="shared" si="17"/>
        <v>0.14000000000000001</v>
      </c>
      <c r="Z117" s="6" t="e">
        <f t="shared" si="18"/>
        <v>#DIV/0!</v>
      </c>
      <c r="AA117" s="8">
        <v>0</v>
      </c>
      <c r="AB117" s="8">
        <v>0</v>
      </c>
      <c r="AC117" s="14" t="s">
        <v>522</v>
      </c>
    </row>
    <row r="118" spans="1:29">
      <c r="A118" s="2" t="s">
        <v>255</v>
      </c>
      <c r="B118" s="1" t="s">
        <v>256</v>
      </c>
      <c r="C118" s="3" t="s">
        <v>449</v>
      </c>
      <c r="D118" s="4">
        <f>D119+D146</f>
        <v>29116.632860000002</v>
      </c>
      <c r="E118" s="3" t="s">
        <v>22</v>
      </c>
      <c r="F118" s="4">
        <f>F119+F146</f>
        <v>5472.5808999999999</v>
      </c>
      <c r="G118" s="4">
        <f>G119+G146</f>
        <v>23644.051959999997</v>
      </c>
      <c r="H118" s="4">
        <f>H119+H146</f>
        <v>3356.9469999999997</v>
      </c>
      <c r="I118" s="14">
        <v>0</v>
      </c>
      <c r="J118" s="14">
        <v>0</v>
      </c>
      <c r="K118" s="4">
        <f>K119+K146</f>
        <v>3356.9469999999997</v>
      </c>
      <c r="L118" s="14">
        <v>0</v>
      </c>
      <c r="M118" s="4">
        <f>M119+M146</f>
        <v>4467.8779999999988</v>
      </c>
      <c r="N118" s="14">
        <v>0</v>
      </c>
      <c r="O118" s="14">
        <v>0</v>
      </c>
      <c r="P118" s="4">
        <f>P119+P146</f>
        <v>4467.8779999999988</v>
      </c>
      <c r="Q118" s="14">
        <v>0</v>
      </c>
      <c r="R118" s="4">
        <f>R119+R146</f>
        <v>19176.17396</v>
      </c>
      <c r="S118" s="4">
        <f>S119+S146</f>
        <v>1110.931</v>
      </c>
      <c r="T118" s="6">
        <f t="shared" si="16"/>
        <v>133.09349239055604</v>
      </c>
      <c r="U118" s="35">
        <v>0</v>
      </c>
      <c r="V118" s="35">
        <v>0</v>
      </c>
      <c r="W118" s="35">
        <v>0</v>
      </c>
      <c r="X118" s="35">
        <v>0</v>
      </c>
      <c r="Y118" s="4">
        <f>Y119+Y146</f>
        <v>1110.931</v>
      </c>
      <c r="Z118" s="6">
        <f t="shared" si="18"/>
        <v>133.09349239055604</v>
      </c>
      <c r="AA118" s="8">
        <v>0</v>
      </c>
      <c r="AB118" s="8">
        <v>0</v>
      </c>
      <c r="AC118" s="14"/>
    </row>
    <row r="119" spans="1:29" ht="31.5">
      <c r="A119" s="2" t="s">
        <v>257</v>
      </c>
      <c r="B119" s="1" t="s">
        <v>80</v>
      </c>
      <c r="C119" s="3" t="s">
        <v>449</v>
      </c>
      <c r="D119" s="4">
        <f>SUM(D120:D145)</f>
        <v>18429.712059999998</v>
      </c>
      <c r="E119" s="3" t="s">
        <v>22</v>
      </c>
      <c r="F119" s="4">
        <f>SUM(F120:F145)</f>
        <v>1549.3352799999998</v>
      </c>
      <c r="G119" s="4">
        <f>SUM(G120:G145)</f>
        <v>16880.376779999999</v>
      </c>
      <c r="H119" s="4">
        <f>SUM(H120:H145)</f>
        <v>2939.4979999999996</v>
      </c>
      <c r="I119" s="14">
        <v>0</v>
      </c>
      <c r="J119" s="14">
        <v>0</v>
      </c>
      <c r="K119" s="4">
        <f>SUM(K120:K145)</f>
        <v>2939.4979999999996</v>
      </c>
      <c r="L119" s="14">
        <v>0</v>
      </c>
      <c r="M119" s="4">
        <f>SUM(M120:M145)</f>
        <v>2395.6523999999999</v>
      </c>
      <c r="N119" s="14">
        <v>0</v>
      </c>
      <c r="O119" s="14">
        <v>0</v>
      </c>
      <c r="P119" s="4">
        <f>SUM(P120:P145)</f>
        <v>2395.6523999999999</v>
      </c>
      <c r="Q119" s="14">
        <v>0</v>
      </c>
      <c r="R119" s="4">
        <f>SUM(R120:R145)</f>
        <v>14484.724379999998</v>
      </c>
      <c r="S119" s="4">
        <f>SUM(S120:S145)</f>
        <v>-543.84559999999999</v>
      </c>
      <c r="T119" s="6">
        <f t="shared" si="16"/>
        <v>81.498691273135762</v>
      </c>
      <c r="U119" s="35">
        <v>0</v>
      </c>
      <c r="V119" s="35">
        <v>0</v>
      </c>
      <c r="W119" s="35">
        <v>0</v>
      </c>
      <c r="X119" s="35">
        <v>0</v>
      </c>
      <c r="Y119" s="4">
        <f>SUM(Y120:Y145)</f>
        <v>-543.84559999999999</v>
      </c>
      <c r="Z119" s="6">
        <f t="shared" si="18"/>
        <v>81.498691273135762</v>
      </c>
      <c r="AA119" s="8">
        <v>0</v>
      </c>
      <c r="AB119" s="8">
        <v>0</v>
      </c>
      <c r="AC119" s="14"/>
    </row>
    <row r="120" spans="1:29" ht="78.75">
      <c r="A120" s="3" t="s">
        <v>258</v>
      </c>
      <c r="B120" s="9" t="s">
        <v>75</v>
      </c>
      <c r="C120" s="3" t="s">
        <v>22</v>
      </c>
      <c r="D120" s="5">
        <v>1295.9100000000001</v>
      </c>
      <c r="E120" s="3" t="s">
        <v>22</v>
      </c>
      <c r="F120" s="8">
        <v>0.10147999999999999</v>
      </c>
      <c r="G120" s="7">
        <f t="shared" si="13"/>
        <v>1295.80852</v>
      </c>
      <c r="H120" s="8">
        <v>236</v>
      </c>
      <c r="I120" s="14">
        <v>0</v>
      </c>
      <c r="J120" s="14">
        <v>0</v>
      </c>
      <c r="K120" s="8">
        <v>236</v>
      </c>
      <c r="L120" s="14">
        <v>0</v>
      </c>
      <c r="M120" s="8">
        <v>97.730400000000003</v>
      </c>
      <c r="N120" s="14">
        <v>0</v>
      </c>
      <c r="O120" s="14">
        <v>0</v>
      </c>
      <c r="P120" s="8">
        <v>97.730400000000003</v>
      </c>
      <c r="Q120" s="14">
        <v>0</v>
      </c>
      <c r="R120" s="7">
        <f t="shared" si="14"/>
        <v>1198.0781200000001</v>
      </c>
      <c r="S120" s="6">
        <f t="shared" si="15"/>
        <v>-138.2696</v>
      </c>
      <c r="T120" s="6">
        <f t="shared" si="16"/>
        <v>41.411186440677973</v>
      </c>
      <c r="U120" s="35">
        <v>0</v>
      </c>
      <c r="V120" s="35">
        <v>0</v>
      </c>
      <c r="W120" s="35">
        <v>0</v>
      </c>
      <c r="X120" s="35">
        <v>0</v>
      </c>
      <c r="Y120" s="6">
        <f t="shared" si="17"/>
        <v>-138.2696</v>
      </c>
      <c r="Z120" s="6">
        <f t="shared" si="18"/>
        <v>41.411186440677973</v>
      </c>
      <c r="AA120" s="8">
        <v>0</v>
      </c>
      <c r="AB120" s="8">
        <v>0</v>
      </c>
      <c r="AC120" s="14" t="s">
        <v>487</v>
      </c>
    </row>
    <row r="121" spans="1:29">
      <c r="A121" s="3" t="s">
        <v>259</v>
      </c>
      <c r="B121" s="9" t="s">
        <v>260</v>
      </c>
      <c r="C121" s="3" t="s">
        <v>22</v>
      </c>
      <c r="D121" s="5">
        <v>177.67259999999999</v>
      </c>
      <c r="E121" s="3" t="s">
        <v>22</v>
      </c>
      <c r="F121" s="8">
        <v>61.190551999999997</v>
      </c>
      <c r="G121" s="7">
        <f t="shared" si="13"/>
        <v>116.48204799999999</v>
      </c>
      <c r="H121" s="8"/>
      <c r="I121" s="14">
        <v>0</v>
      </c>
      <c r="J121" s="14">
        <v>0</v>
      </c>
      <c r="K121" s="8"/>
      <c r="L121" s="14">
        <v>0</v>
      </c>
      <c r="M121" s="8">
        <v>14</v>
      </c>
      <c r="N121" s="14">
        <v>0</v>
      </c>
      <c r="O121" s="14">
        <v>0</v>
      </c>
      <c r="P121" s="8">
        <v>14</v>
      </c>
      <c r="Q121" s="14">
        <v>0</v>
      </c>
      <c r="R121" s="7">
        <f t="shared" si="14"/>
        <v>102.48204799999999</v>
      </c>
      <c r="S121" s="6">
        <f t="shared" si="15"/>
        <v>14</v>
      </c>
      <c r="T121" s="6" t="e">
        <f t="shared" si="16"/>
        <v>#DIV/0!</v>
      </c>
      <c r="U121" s="35">
        <v>0</v>
      </c>
      <c r="V121" s="35">
        <v>0</v>
      </c>
      <c r="W121" s="35">
        <v>0</v>
      </c>
      <c r="X121" s="35">
        <v>0</v>
      </c>
      <c r="Y121" s="6">
        <f t="shared" si="17"/>
        <v>14</v>
      </c>
      <c r="Z121" s="6" t="e">
        <f t="shared" si="18"/>
        <v>#DIV/0!</v>
      </c>
      <c r="AA121" s="8">
        <v>0</v>
      </c>
      <c r="AB121" s="8">
        <v>0</v>
      </c>
      <c r="AC121" s="14" t="s">
        <v>523</v>
      </c>
    </row>
    <row r="122" spans="1:29" ht="63">
      <c r="A122" s="3" t="s">
        <v>261</v>
      </c>
      <c r="B122" s="9" t="s">
        <v>262</v>
      </c>
      <c r="C122" s="3" t="s">
        <v>22</v>
      </c>
      <c r="D122" s="5">
        <v>1694.8339999999998</v>
      </c>
      <c r="E122" s="3" t="s">
        <v>22</v>
      </c>
      <c r="F122" s="8">
        <v>136.06107999999998</v>
      </c>
      <c r="G122" s="7">
        <f t="shared" si="13"/>
        <v>1558.7729199999999</v>
      </c>
      <c r="H122" s="8">
        <v>35.4</v>
      </c>
      <c r="I122" s="14">
        <v>0</v>
      </c>
      <c r="J122" s="14">
        <v>0</v>
      </c>
      <c r="K122" s="8">
        <v>35.4</v>
      </c>
      <c r="L122" s="14">
        <v>0</v>
      </c>
      <c r="M122" s="8">
        <v>0</v>
      </c>
      <c r="N122" s="14">
        <v>0</v>
      </c>
      <c r="O122" s="14">
        <v>0</v>
      </c>
      <c r="P122" s="8">
        <v>0</v>
      </c>
      <c r="Q122" s="14">
        <v>0</v>
      </c>
      <c r="R122" s="7">
        <f t="shared" si="14"/>
        <v>1558.7729199999999</v>
      </c>
      <c r="S122" s="6">
        <f t="shared" si="15"/>
        <v>-35.4</v>
      </c>
      <c r="T122" s="6">
        <f t="shared" si="16"/>
        <v>0</v>
      </c>
      <c r="U122" s="35">
        <v>0</v>
      </c>
      <c r="V122" s="35">
        <v>0</v>
      </c>
      <c r="W122" s="35">
        <v>0</v>
      </c>
      <c r="X122" s="35">
        <v>0</v>
      </c>
      <c r="Y122" s="6">
        <f t="shared" si="17"/>
        <v>-35.4</v>
      </c>
      <c r="Z122" s="6">
        <f t="shared" si="18"/>
        <v>0</v>
      </c>
      <c r="AA122" s="8">
        <v>0</v>
      </c>
      <c r="AB122" s="8">
        <v>0</v>
      </c>
      <c r="AC122" s="14" t="s">
        <v>524</v>
      </c>
    </row>
    <row r="123" spans="1:29" ht="94.5">
      <c r="A123" s="3" t="s">
        <v>263</v>
      </c>
      <c r="B123" s="9" t="s">
        <v>264</v>
      </c>
      <c r="C123" s="3" t="s">
        <v>22</v>
      </c>
      <c r="D123" s="5">
        <v>153.87700000000001</v>
      </c>
      <c r="E123" s="3" t="s">
        <v>22</v>
      </c>
      <c r="F123" s="8">
        <v>121.57421999999998</v>
      </c>
      <c r="G123" s="7">
        <f t="shared" ref="G123:G173" si="22">D123-F123</f>
        <v>32.302780000000027</v>
      </c>
      <c r="H123" s="8"/>
      <c r="I123" s="14">
        <v>0</v>
      </c>
      <c r="J123" s="14">
        <v>0</v>
      </c>
      <c r="K123" s="8"/>
      <c r="L123" s="14">
        <v>0</v>
      </c>
      <c r="M123" s="8">
        <v>2.14</v>
      </c>
      <c r="N123" s="14">
        <v>0</v>
      </c>
      <c r="O123" s="14">
        <v>0</v>
      </c>
      <c r="P123" s="8">
        <v>2.14</v>
      </c>
      <c r="Q123" s="14">
        <v>0</v>
      </c>
      <c r="R123" s="7">
        <f t="shared" ref="R123:R173" si="23">G123-M123</f>
        <v>30.162780000000026</v>
      </c>
      <c r="S123" s="6">
        <f t="shared" ref="S123:S173" si="24">M123-H123</f>
        <v>2.14</v>
      </c>
      <c r="T123" s="6" t="e">
        <f t="shared" ref="T123:T173" si="25">(M123*100)/H123</f>
        <v>#DIV/0!</v>
      </c>
      <c r="U123" s="35">
        <v>0</v>
      </c>
      <c r="V123" s="35">
        <v>0</v>
      </c>
      <c r="W123" s="35">
        <v>0</v>
      </c>
      <c r="X123" s="35">
        <v>0</v>
      </c>
      <c r="Y123" s="6">
        <f t="shared" ref="Y123:Y173" si="26">M123-H123</f>
        <v>2.14</v>
      </c>
      <c r="Z123" s="6" t="e">
        <f t="shared" ref="Z123:Z173" si="27">(M123*100)/H123</f>
        <v>#DIV/0!</v>
      </c>
      <c r="AA123" s="8">
        <v>0</v>
      </c>
      <c r="AB123" s="8">
        <v>0</v>
      </c>
      <c r="AC123" s="14" t="s">
        <v>525</v>
      </c>
    </row>
    <row r="124" spans="1:29" ht="63">
      <c r="A124" s="3" t="s">
        <v>265</v>
      </c>
      <c r="B124" s="9" t="s">
        <v>266</v>
      </c>
      <c r="C124" s="3" t="s">
        <v>22</v>
      </c>
      <c r="D124" s="5">
        <v>731.59999999999991</v>
      </c>
      <c r="E124" s="3" t="s">
        <v>22</v>
      </c>
      <c r="F124" s="8">
        <v>108.23313999999999</v>
      </c>
      <c r="G124" s="7">
        <f t="shared" si="22"/>
        <v>623.36685999999986</v>
      </c>
      <c r="H124" s="8">
        <v>23.6</v>
      </c>
      <c r="I124" s="14">
        <v>0</v>
      </c>
      <c r="J124" s="14">
        <v>0</v>
      </c>
      <c r="K124" s="8">
        <v>23.6</v>
      </c>
      <c r="L124" s="14">
        <v>0</v>
      </c>
      <c r="M124" s="8">
        <v>0</v>
      </c>
      <c r="N124" s="14">
        <v>0</v>
      </c>
      <c r="O124" s="14">
        <v>0</v>
      </c>
      <c r="P124" s="8">
        <v>0</v>
      </c>
      <c r="Q124" s="14">
        <v>0</v>
      </c>
      <c r="R124" s="7">
        <f t="shared" si="23"/>
        <v>623.36685999999986</v>
      </c>
      <c r="S124" s="6">
        <f t="shared" si="24"/>
        <v>-23.6</v>
      </c>
      <c r="T124" s="6">
        <f t="shared" si="25"/>
        <v>0</v>
      </c>
      <c r="U124" s="35">
        <v>0</v>
      </c>
      <c r="V124" s="35">
        <v>0</v>
      </c>
      <c r="W124" s="35">
        <v>0</v>
      </c>
      <c r="X124" s="35">
        <v>0</v>
      </c>
      <c r="Y124" s="6">
        <f t="shared" si="26"/>
        <v>-23.6</v>
      </c>
      <c r="Z124" s="6">
        <f t="shared" si="27"/>
        <v>0</v>
      </c>
      <c r="AA124" s="8">
        <v>0</v>
      </c>
      <c r="AB124" s="8">
        <v>0</v>
      </c>
      <c r="AC124" s="14" t="s">
        <v>524</v>
      </c>
    </row>
    <row r="125" spans="1:29" ht="126">
      <c r="A125" s="3" t="s">
        <v>267</v>
      </c>
      <c r="B125" s="10" t="s">
        <v>268</v>
      </c>
      <c r="C125" s="3" t="s">
        <v>22</v>
      </c>
      <c r="D125" s="5">
        <v>53.099999999999994</v>
      </c>
      <c r="E125" s="3" t="s">
        <v>22</v>
      </c>
      <c r="F125" s="8">
        <v>17.674039999999998</v>
      </c>
      <c r="G125" s="7">
        <f t="shared" si="22"/>
        <v>35.425959999999996</v>
      </c>
      <c r="H125" s="8"/>
      <c r="I125" s="14">
        <v>0</v>
      </c>
      <c r="J125" s="14">
        <v>0</v>
      </c>
      <c r="K125" s="8"/>
      <c r="L125" s="14">
        <v>0</v>
      </c>
      <c r="M125" s="8">
        <v>4.84</v>
      </c>
      <c r="N125" s="14">
        <v>0</v>
      </c>
      <c r="O125" s="14">
        <v>0</v>
      </c>
      <c r="P125" s="8">
        <v>4.84</v>
      </c>
      <c r="Q125" s="14">
        <v>0</v>
      </c>
      <c r="R125" s="7">
        <f t="shared" si="23"/>
        <v>30.585959999999996</v>
      </c>
      <c r="S125" s="6">
        <f t="shared" si="24"/>
        <v>4.84</v>
      </c>
      <c r="T125" s="6" t="e">
        <f t="shared" si="25"/>
        <v>#DIV/0!</v>
      </c>
      <c r="U125" s="35">
        <v>0</v>
      </c>
      <c r="V125" s="35">
        <v>0</v>
      </c>
      <c r="W125" s="35">
        <v>0</v>
      </c>
      <c r="X125" s="35">
        <v>0</v>
      </c>
      <c r="Y125" s="6">
        <f t="shared" si="26"/>
        <v>4.84</v>
      </c>
      <c r="Z125" s="6" t="e">
        <f t="shared" si="27"/>
        <v>#DIV/0!</v>
      </c>
      <c r="AA125" s="8">
        <v>0</v>
      </c>
      <c r="AB125" s="8">
        <v>0</v>
      </c>
      <c r="AC125" s="14" t="s">
        <v>526</v>
      </c>
    </row>
    <row r="126" spans="1:29" ht="110.25">
      <c r="A126" s="3" t="s">
        <v>269</v>
      </c>
      <c r="B126" s="10" t="s">
        <v>270</v>
      </c>
      <c r="C126" s="3" t="s">
        <v>22</v>
      </c>
      <c r="D126" s="5">
        <v>196.76</v>
      </c>
      <c r="E126" s="3" t="s">
        <v>22</v>
      </c>
      <c r="F126" s="8">
        <v>153.48259999999999</v>
      </c>
      <c r="G126" s="7">
        <f t="shared" si="22"/>
        <v>43.2774</v>
      </c>
      <c r="H126" s="8">
        <v>43.66</v>
      </c>
      <c r="I126" s="14">
        <v>0</v>
      </c>
      <c r="J126" s="14">
        <v>0</v>
      </c>
      <c r="K126" s="8">
        <v>43.66</v>
      </c>
      <c r="L126" s="14">
        <v>0</v>
      </c>
      <c r="M126" s="8">
        <v>3.8879999999999999</v>
      </c>
      <c r="N126" s="14">
        <v>0</v>
      </c>
      <c r="O126" s="14">
        <v>0</v>
      </c>
      <c r="P126" s="8">
        <v>3.8879999999999999</v>
      </c>
      <c r="Q126" s="14">
        <v>0</v>
      </c>
      <c r="R126" s="7">
        <f t="shared" si="23"/>
        <v>39.389400000000002</v>
      </c>
      <c r="S126" s="6">
        <f t="shared" si="24"/>
        <v>-39.771999999999998</v>
      </c>
      <c r="T126" s="6">
        <f t="shared" si="25"/>
        <v>8.9051763628034823</v>
      </c>
      <c r="U126" s="35">
        <v>0</v>
      </c>
      <c r="V126" s="35">
        <v>0</v>
      </c>
      <c r="W126" s="35">
        <v>0</v>
      </c>
      <c r="X126" s="35">
        <v>0</v>
      </c>
      <c r="Y126" s="6">
        <f t="shared" si="26"/>
        <v>-39.771999999999998</v>
      </c>
      <c r="Z126" s="6">
        <f t="shared" si="27"/>
        <v>8.9051763628034823</v>
      </c>
      <c r="AA126" s="8">
        <v>0</v>
      </c>
      <c r="AB126" s="8">
        <v>0</v>
      </c>
      <c r="AC126" s="14" t="s">
        <v>527</v>
      </c>
    </row>
    <row r="127" spans="1:29" ht="78.75">
      <c r="A127" s="3" t="s">
        <v>271</v>
      </c>
      <c r="B127" s="12" t="s">
        <v>73</v>
      </c>
      <c r="C127" s="3" t="s">
        <v>22</v>
      </c>
      <c r="D127" s="5">
        <v>817.07447999999999</v>
      </c>
      <c r="E127" s="3" t="s">
        <v>22</v>
      </c>
      <c r="F127" s="8">
        <v>323.75022799999999</v>
      </c>
      <c r="G127" s="7">
        <f t="shared" si="22"/>
        <v>493.324252</v>
      </c>
      <c r="H127" s="8">
        <v>29.5</v>
      </c>
      <c r="I127" s="14">
        <v>0</v>
      </c>
      <c r="J127" s="14">
        <v>0</v>
      </c>
      <c r="K127" s="8">
        <v>29.5</v>
      </c>
      <c r="L127" s="14">
        <v>0</v>
      </c>
      <c r="M127" s="8">
        <v>0</v>
      </c>
      <c r="N127" s="14">
        <v>0</v>
      </c>
      <c r="O127" s="14">
        <v>0</v>
      </c>
      <c r="P127" s="8">
        <v>0</v>
      </c>
      <c r="Q127" s="14">
        <v>0</v>
      </c>
      <c r="R127" s="7">
        <f t="shared" si="23"/>
        <v>493.324252</v>
      </c>
      <c r="S127" s="6">
        <f t="shared" si="24"/>
        <v>-29.5</v>
      </c>
      <c r="T127" s="6">
        <f t="shared" si="25"/>
        <v>0</v>
      </c>
      <c r="U127" s="35">
        <v>0</v>
      </c>
      <c r="V127" s="35">
        <v>0</v>
      </c>
      <c r="W127" s="35">
        <v>0</v>
      </c>
      <c r="X127" s="35">
        <v>0</v>
      </c>
      <c r="Y127" s="6">
        <f t="shared" si="26"/>
        <v>-29.5</v>
      </c>
      <c r="Z127" s="6">
        <f t="shared" si="27"/>
        <v>0</v>
      </c>
      <c r="AA127" s="8">
        <v>0</v>
      </c>
      <c r="AB127" s="8">
        <v>0</v>
      </c>
      <c r="AC127" s="14" t="s">
        <v>528</v>
      </c>
    </row>
    <row r="128" spans="1:29" ht="78.75">
      <c r="A128" s="3" t="s">
        <v>272</v>
      </c>
      <c r="B128" s="12" t="s">
        <v>74</v>
      </c>
      <c r="C128" s="3" t="s">
        <v>22</v>
      </c>
      <c r="D128" s="5">
        <v>336.55251999999996</v>
      </c>
      <c r="E128" s="3" t="s">
        <v>22</v>
      </c>
      <c r="F128" s="8">
        <v>2.0768</v>
      </c>
      <c r="G128" s="7">
        <f t="shared" si="22"/>
        <v>334.47571999999997</v>
      </c>
      <c r="H128" s="8">
        <v>29.5</v>
      </c>
      <c r="I128" s="14">
        <v>0</v>
      </c>
      <c r="J128" s="14">
        <v>0</v>
      </c>
      <c r="K128" s="8">
        <v>29.5</v>
      </c>
      <c r="L128" s="14">
        <v>0</v>
      </c>
      <c r="M128" s="8">
        <v>0</v>
      </c>
      <c r="N128" s="14">
        <v>0</v>
      </c>
      <c r="O128" s="14">
        <v>0</v>
      </c>
      <c r="P128" s="8">
        <v>0</v>
      </c>
      <c r="Q128" s="14">
        <v>0</v>
      </c>
      <c r="R128" s="7">
        <f t="shared" si="23"/>
        <v>334.47571999999997</v>
      </c>
      <c r="S128" s="6">
        <f t="shared" si="24"/>
        <v>-29.5</v>
      </c>
      <c r="T128" s="6">
        <f t="shared" si="25"/>
        <v>0</v>
      </c>
      <c r="U128" s="35">
        <v>0</v>
      </c>
      <c r="V128" s="35">
        <v>0</v>
      </c>
      <c r="W128" s="35">
        <v>0</v>
      </c>
      <c r="X128" s="35">
        <v>0</v>
      </c>
      <c r="Y128" s="6">
        <f t="shared" si="26"/>
        <v>-29.5</v>
      </c>
      <c r="Z128" s="6">
        <f t="shared" si="27"/>
        <v>0</v>
      </c>
      <c r="AA128" s="8">
        <v>0</v>
      </c>
      <c r="AB128" s="8">
        <v>0</v>
      </c>
      <c r="AC128" s="14" t="s">
        <v>528</v>
      </c>
    </row>
    <row r="129" spans="1:29" ht="63">
      <c r="A129" s="3" t="s">
        <v>273</v>
      </c>
      <c r="B129" s="9" t="s">
        <v>274</v>
      </c>
      <c r="C129" s="3" t="s">
        <v>22</v>
      </c>
      <c r="D129" s="5">
        <v>354</v>
      </c>
      <c r="E129" s="3" t="s">
        <v>22</v>
      </c>
      <c r="F129" s="8">
        <v>123.95782</v>
      </c>
      <c r="G129" s="7">
        <f t="shared" si="22"/>
        <v>230.04218</v>
      </c>
      <c r="H129" s="8">
        <v>76.7</v>
      </c>
      <c r="I129" s="14">
        <v>0</v>
      </c>
      <c r="J129" s="14">
        <v>0</v>
      </c>
      <c r="K129" s="8">
        <v>76.7</v>
      </c>
      <c r="L129" s="14">
        <v>0</v>
      </c>
      <c r="M129" s="8">
        <v>69.919199999999989</v>
      </c>
      <c r="N129" s="14">
        <v>0</v>
      </c>
      <c r="O129" s="14">
        <v>0</v>
      </c>
      <c r="P129" s="8">
        <v>69.919199999999989</v>
      </c>
      <c r="Q129" s="14">
        <v>0</v>
      </c>
      <c r="R129" s="7">
        <f t="shared" si="23"/>
        <v>160.12298000000001</v>
      </c>
      <c r="S129" s="6">
        <f t="shared" si="24"/>
        <v>-6.7808000000000135</v>
      </c>
      <c r="T129" s="6">
        <f t="shared" si="25"/>
        <v>91.159322033898292</v>
      </c>
      <c r="U129" s="35">
        <v>0</v>
      </c>
      <c r="V129" s="35">
        <v>0</v>
      </c>
      <c r="W129" s="35">
        <v>0</v>
      </c>
      <c r="X129" s="35">
        <v>0</v>
      </c>
      <c r="Y129" s="6">
        <f t="shared" si="26"/>
        <v>-6.7808000000000135</v>
      </c>
      <c r="Z129" s="6">
        <f t="shared" si="27"/>
        <v>91.159322033898292</v>
      </c>
      <c r="AA129" s="8">
        <v>0</v>
      </c>
      <c r="AB129" s="8">
        <v>0</v>
      </c>
      <c r="AC129" s="14" t="s">
        <v>463</v>
      </c>
    </row>
    <row r="130" spans="1:29" ht="47.25">
      <c r="A130" s="3" t="s">
        <v>275</v>
      </c>
      <c r="B130" s="12" t="s">
        <v>276</v>
      </c>
      <c r="C130" s="3" t="s">
        <v>22</v>
      </c>
      <c r="D130" s="5">
        <v>215.94</v>
      </c>
      <c r="E130" s="3" t="s">
        <v>22</v>
      </c>
      <c r="F130" s="8">
        <v>23.102039999999999</v>
      </c>
      <c r="G130" s="7">
        <f t="shared" si="22"/>
        <v>192.83796000000001</v>
      </c>
      <c r="H130" s="8">
        <v>47.199999999999996</v>
      </c>
      <c r="I130" s="14">
        <v>0</v>
      </c>
      <c r="J130" s="14">
        <v>0</v>
      </c>
      <c r="K130" s="8">
        <v>47.199999999999996</v>
      </c>
      <c r="L130" s="14">
        <v>0</v>
      </c>
      <c r="M130" s="8">
        <v>107.65919999999998</v>
      </c>
      <c r="N130" s="14">
        <v>0</v>
      </c>
      <c r="O130" s="14">
        <v>0</v>
      </c>
      <c r="P130" s="8">
        <v>107.65919999999998</v>
      </c>
      <c r="Q130" s="14">
        <v>0</v>
      </c>
      <c r="R130" s="7">
        <f t="shared" si="23"/>
        <v>85.178760000000025</v>
      </c>
      <c r="S130" s="6">
        <f t="shared" si="24"/>
        <v>60.459199999999989</v>
      </c>
      <c r="T130" s="6">
        <f t="shared" si="25"/>
        <v>228.0915254237288</v>
      </c>
      <c r="U130" s="35">
        <v>0</v>
      </c>
      <c r="V130" s="35">
        <v>0</v>
      </c>
      <c r="W130" s="35">
        <v>0</v>
      </c>
      <c r="X130" s="35">
        <v>0</v>
      </c>
      <c r="Y130" s="6">
        <f t="shared" si="26"/>
        <v>60.459199999999989</v>
      </c>
      <c r="Z130" s="6">
        <f t="shared" si="27"/>
        <v>228.0915254237288</v>
      </c>
      <c r="AA130" s="8">
        <v>0</v>
      </c>
      <c r="AB130" s="8">
        <v>0</v>
      </c>
      <c r="AC130" s="14" t="s">
        <v>485</v>
      </c>
    </row>
    <row r="131" spans="1:29" ht="78.75">
      <c r="A131" s="3" t="s">
        <v>277</v>
      </c>
      <c r="B131" s="10" t="s">
        <v>278</v>
      </c>
      <c r="C131" s="3" t="s">
        <v>22</v>
      </c>
      <c r="D131" s="5">
        <v>87.32</v>
      </c>
      <c r="E131" s="3" t="s">
        <v>22</v>
      </c>
      <c r="F131" s="8">
        <v>64.904719999999998</v>
      </c>
      <c r="G131" s="7">
        <f t="shared" si="22"/>
        <v>22.415279999999996</v>
      </c>
      <c r="H131" s="8">
        <v>43.66</v>
      </c>
      <c r="I131" s="14">
        <v>0</v>
      </c>
      <c r="J131" s="14">
        <v>0</v>
      </c>
      <c r="K131" s="8">
        <v>43.66</v>
      </c>
      <c r="L131" s="14">
        <v>0</v>
      </c>
      <c r="M131" s="8">
        <v>0</v>
      </c>
      <c r="N131" s="14">
        <v>0</v>
      </c>
      <c r="O131" s="14">
        <v>0</v>
      </c>
      <c r="P131" s="8">
        <v>0</v>
      </c>
      <c r="Q131" s="14">
        <v>0</v>
      </c>
      <c r="R131" s="7">
        <f t="shared" si="23"/>
        <v>22.415279999999996</v>
      </c>
      <c r="S131" s="6">
        <f t="shared" si="24"/>
        <v>-43.66</v>
      </c>
      <c r="T131" s="6">
        <f t="shared" si="25"/>
        <v>0</v>
      </c>
      <c r="U131" s="35">
        <v>0</v>
      </c>
      <c r="V131" s="35">
        <v>0</v>
      </c>
      <c r="W131" s="35">
        <v>0</v>
      </c>
      <c r="X131" s="35">
        <v>0</v>
      </c>
      <c r="Y131" s="6">
        <f t="shared" si="26"/>
        <v>-43.66</v>
      </c>
      <c r="Z131" s="6">
        <f t="shared" si="27"/>
        <v>0</v>
      </c>
      <c r="AA131" s="8">
        <v>0</v>
      </c>
      <c r="AB131" s="8">
        <v>0</v>
      </c>
      <c r="AC131" s="14" t="s">
        <v>529</v>
      </c>
    </row>
    <row r="132" spans="1:29" ht="78.75">
      <c r="A132" s="3" t="s">
        <v>279</v>
      </c>
      <c r="B132" s="9" t="s">
        <v>280</v>
      </c>
      <c r="C132" s="3" t="s">
        <v>22</v>
      </c>
      <c r="D132" s="5">
        <v>1290.2554599999999</v>
      </c>
      <c r="E132" s="3" t="s">
        <v>22</v>
      </c>
      <c r="F132" s="8">
        <v>21.763919999999999</v>
      </c>
      <c r="G132" s="7">
        <f t="shared" si="22"/>
        <v>1268.4915399999998</v>
      </c>
      <c r="H132" s="8">
        <v>129.79999999999998</v>
      </c>
      <c r="I132" s="14">
        <v>0</v>
      </c>
      <c r="J132" s="14">
        <v>0</v>
      </c>
      <c r="K132" s="8">
        <v>129.79999999999998</v>
      </c>
      <c r="L132" s="14">
        <v>0</v>
      </c>
      <c r="M132" s="8">
        <v>280.66559999999998</v>
      </c>
      <c r="N132" s="14">
        <v>0</v>
      </c>
      <c r="O132" s="14">
        <v>0</v>
      </c>
      <c r="P132" s="8">
        <v>280.66559999999998</v>
      </c>
      <c r="Q132" s="14">
        <v>0</v>
      </c>
      <c r="R132" s="7">
        <f t="shared" si="23"/>
        <v>987.82593999999972</v>
      </c>
      <c r="S132" s="6">
        <f t="shared" si="24"/>
        <v>150.8656</v>
      </c>
      <c r="T132" s="6">
        <f t="shared" si="25"/>
        <v>216.22927580893685</v>
      </c>
      <c r="U132" s="35">
        <v>0</v>
      </c>
      <c r="V132" s="35">
        <v>0</v>
      </c>
      <c r="W132" s="35">
        <v>0</v>
      </c>
      <c r="X132" s="35">
        <v>0</v>
      </c>
      <c r="Y132" s="6">
        <f t="shared" si="26"/>
        <v>150.8656</v>
      </c>
      <c r="Z132" s="6">
        <f t="shared" si="27"/>
        <v>216.22927580893685</v>
      </c>
      <c r="AA132" s="8">
        <v>0</v>
      </c>
      <c r="AB132" s="8">
        <v>0</v>
      </c>
      <c r="AC132" s="14" t="s">
        <v>487</v>
      </c>
    </row>
    <row r="133" spans="1:29" ht="63">
      <c r="A133" s="3" t="s">
        <v>281</v>
      </c>
      <c r="B133" s="9" t="s">
        <v>282</v>
      </c>
      <c r="C133" s="3" t="s">
        <v>22</v>
      </c>
      <c r="D133" s="5">
        <v>200.6</v>
      </c>
      <c r="E133" s="3" t="s">
        <v>22</v>
      </c>
      <c r="F133" s="8">
        <v>7.976799999999999</v>
      </c>
      <c r="G133" s="7">
        <f t="shared" si="22"/>
        <v>192.6232</v>
      </c>
      <c r="H133" s="8">
        <v>53.1</v>
      </c>
      <c r="I133" s="14">
        <v>0</v>
      </c>
      <c r="J133" s="14">
        <v>0</v>
      </c>
      <c r="K133" s="8">
        <v>53.1</v>
      </c>
      <c r="L133" s="14">
        <v>0</v>
      </c>
      <c r="M133" s="8">
        <v>68.678399999999996</v>
      </c>
      <c r="N133" s="14">
        <v>0</v>
      </c>
      <c r="O133" s="14">
        <v>0</v>
      </c>
      <c r="P133" s="8">
        <v>68.678399999999996</v>
      </c>
      <c r="Q133" s="14">
        <v>0</v>
      </c>
      <c r="R133" s="7">
        <f t="shared" si="23"/>
        <v>123.9448</v>
      </c>
      <c r="S133" s="6">
        <f t="shared" si="24"/>
        <v>15.578399999999995</v>
      </c>
      <c r="T133" s="6">
        <f t="shared" si="25"/>
        <v>129.33785310734461</v>
      </c>
      <c r="U133" s="35">
        <v>0</v>
      </c>
      <c r="V133" s="35">
        <v>0</v>
      </c>
      <c r="W133" s="35">
        <v>0</v>
      </c>
      <c r="X133" s="35">
        <v>0</v>
      </c>
      <c r="Y133" s="6">
        <f t="shared" si="26"/>
        <v>15.578399999999995</v>
      </c>
      <c r="Z133" s="6">
        <f t="shared" si="27"/>
        <v>129.33785310734461</v>
      </c>
      <c r="AA133" s="8">
        <v>0</v>
      </c>
      <c r="AB133" s="8">
        <v>0</v>
      </c>
      <c r="AC133" s="14" t="s">
        <v>463</v>
      </c>
    </row>
    <row r="134" spans="1:29" ht="78.75">
      <c r="A134" s="3" t="s">
        <v>283</v>
      </c>
      <c r="B134" s="9" t="s">
        <v>284</v>
      </c>
      <c r="C134" s="3" t="s">
        <v>22</v>
      </c>
      <c r="D134" s="5">
        <v>1590</v>
      </c>
      <c r="E134" s="3" t="s">
        <v>22</v>
      </c>
      <c r="F134" s="8">
        <v>2.2160399999999996</v>
      </c>
      <c r="G134" s="7">
        <f t="shared" si="22"/>
        <v>1587.78396</v>
      </c>
      <c r="H134" s="8">
        <v>11.8</v>
      </c>
      <c r="I134" s="14">
        <v>0</v>
      </c>
      <c r="J134" s="14">
        <v>0</v>
      </c>
      <c r="K134" s="8">
        <v>11.8</v>
      </c>
      <c r="L134" s="14">
        <v>0</v>
      </c>
      <c r="M134" s="8">
        <v>1071.99</v>
      </c>
      <c r="N134" s="14">
        <v>0</v>
      </c>
      <c r="O134" s="14">
        <v>0</v>
      </c>
      <c r="P134" s="8">
        <v>1071.99</v>
      </c>
      <c r="Q134" s="14">
        <v>0</v>
      </c>
      <c r="R134" s="7">
        <f t="shared" si="23"/>
        <v>515.79395999999997</v>
      </c>
      <c r="S134" s="6">
        <f t="shared" si="24"/>
        <v>1060.19</v>
      </c>
      <c r="T134" s="6">
        <f t="shared" si="25"/>
        <v>9084.6610169491523</v>
      </c>
      <c r="U134" s="35">
        <v>0</v>
      </c>
      <c r="V134" s="35">
        <v>0</v>
      </c>
      <c r="W134" s="35">
        <v>0</v>
      </c>
      <c r="X134" s="35">
        <v>0</v>
      </c>
      <c r="Y134" s="6">
        <f t="shared" si="26"/>
        <v>1060.19</v>
      </c>
      <c r="Z134" s="6">
        <f t="shared" si="27"/>
        <v>9084.6610169491523</v>
      </c>
      <c r="AA134" s="8">
        <v>0</v>
      </c>
      <c r="AB134" s="8">
        <v>0</v>
      </c>
      <c r="AC134" s="14" t="s">
        <v>487</v>
      </c>
    </row>
    <row r="135" spans="1:29" ht="94.5">
      <c r="A135" s="3" t="s">
        <v>285</v>
      </c>
      <c r="B135" s="13" t="s">
        <v>286</v>
      </c>
      <c r="C135" s="3" t="s">
        <v>22</v>
      </c>
      <c r="D135" s="5">
        <v>83.6</v>
      </c>
      <c r="E135" s="3" t="s">
        <v>22</v>
      </c>
      <c r="F135" s="8">
        <v>73.333459999999988</v>
      </c>
      <c r="G135" s="7">
        <f t="shared" si="22"/>
        <v>10.266540000000006</v>
      </c>
      <c r="H135" s="8"/>
      <c r="I135" s="14">
        <v>0</v>
      </c>
      <c r="J135" s="14">
        <v>0</v>
      </c>
      <c r="K135" s="8"/>
      <c r="L135" s="14">
        <v>0</v>
      </c>
      <c r="M135" s="8">
        <v>0.47</v>
      </c>
      <c r="N135" s="14">
        <v>0</v>
      </c>
      <c r="O135" s="14">
        <v>0</v>
      </c>
      <c r="P135" s="8">
        <v>0.47</v>
      </c>
      <c r="Q135" s="14">
        <v>0</v>
      </c>
      <c r="R135" s="7">
        <f t="shared" si="23"/>
        <v>9.7965400000000056</v>
      </c>
      <c r="S135" s="6">
        <f t="shared" si="24"/>
        <v>0.47</v>
      </c>
      <c r="T135" s="6" t="e">
        <f t="shared" si="25"/>
        <v>#DIV/0!</v>
      </c>
      <c r="U135" s="35">
        <v>0</v>
      </c>
      <c r="V135" s="35">
        <v>0</v>
      </c>
      <c r="W135" s="35">
        <v>0</v>
      </c>
      <c r="X135" s="35">
        <v>0</v>
      </c>
      <c r="Y135" s="6">
        <f t="shared" si="26"/>
        <v>0.47</v>
      </c>
      <c r="Z135" s="6" t="e">
        <f t="shared" si="27"/>
        <v>#DIV/0!</v>
      </c>
      <c r="AA135" s="8">
        <v>0</v>
      </c>
      <c r="AB135" s="8">
        <v>0</v>
      </c>
      <c r="AC135" s="14" t="s">
        <v>530</v>
      </c>
    </row>
    <row r="136" spans="1:29" ht="47.25">
      <c r="A136" s="3" t="s">
        <v>287</v>
      </c>
      <c r="B136" s="13" t="s">
        <v>67</v>
      </c>
      <c r="C136" s="3" t="s">
        <v>22</v>
      </c>
      <c r="D136" s="5">
        <v>1059.5999999999999</v>
      </c>
      <c r="E136" s="3" t="s">
        <v>22</v>
      </c>
      <c r="F136" s="8">
        <v>0</v>
      </c>
      <c r="G136" s="7">
        <f t="shared" si="22"/>
        <v>1059.5999999999999</v>
      </c>
      <c r="H136" s="8">
        <v>413</v>
      </c>
      <c r="I136" s="14">
        <v>0</v>
      </c>
      <c r="J136" s="14">
        <v>0</v>
      </c>
      <c r="K136" s="8">
        <v>413</v>
      </c>
      <c r="L136" s="14">
        <v>0</v>
      </c>
      <c r="M136" s="8">
        <v>0</v>
      </c>
      <c r="N136" s="14">
        <v>0</v>
      </c>
      <c r="O136" s="14">
        <v>0</v>
      </c>
      <c r="P136" s="8">
        <v>0</v>
      </c>
      <c r="Q136" s="14">
        <v>0</v>
      </c>
      <c r="R136" s="7">
        <f t="shared" si="23"/>
        <v>1059.5999999999999</v>
      </c>
      <c r="S136" s="6">
        <f t="shared" si="24"/>
        <v>-413</v>
      </c>
      <c r="T136" s="6">
        <f t="shared" si="25"/>
        <v>0</v>
      </c>
      <c r="U136" s="35">
        <v>0</v>
      </c>
      <c r="V136" s="35">
        <v>0</v>
      </c>
      <c r="W136" s="35">
        <v>0</v>
      </c>
      <c r="X136" s="35">
        <v>0</v>
      </c>
      <c r="Y136" s="6">
        <f t="shared" si="26"/>
        <v>-413</v>
      </c>
      <c r="Z136" s="6">
        <f t="shared" si="27"/>
        <v>0</v>
      </c>
      <c r="AA136" s="8">
        <v>0</v>
      </c>
      <c r="AB136" s="8">
        <v>0</v>
      </c>
      <c r="AC136" s="14" t="s">
        <v>490</v>
      </c>
    </row>
    <row r="137" spans="1:29" ht="47.25">
      <c r="A137" s="3" t="s">
        <v>288</v>
      </c>
      <c r="B137" s="13" t="s">
        <v>66</v>
      </c>
      <c r="C137" s="3" t="s">
        <v>22</v>
      </c>
      <c r="D137" s="5">
        <v>1535.2</v>
      </c>
      <c r="E137" s="3" t="s">
        <v>22</v>
      </c>
      <c r="F137" s="8">
        <v>5.8999999999999997E-2</v>
      </c>
      <c r="G137" s="7">
        <f t="shared" si="22"/>
        <v>1535.1410000000001</v>
      </c>
      <c r="H137" s="8">
        <v>531</v>
      </c>
      <c r="I137" s="14">
        <v>0</v>
      </c>
      <c r="J137" s="14">
        <v>0</v>
      </c>
      <c r="K137" s="8">
        <v>531</v>
      </c>
      <c r="L137" s="14">
        <v>0</v>
      </c>
      <c r="M137" s="8">
        <v>0</v>
      </c>
      <c r="N137" s="14">
        <v>0</v>
      </c>
      <c r="O137" s="14">
        <v>0</v>
      </c>
      <c r="P137" s="8">
        <v>0</v>
      </c>
      <c r="Q137" s="14">
        <v>0</v>
      </c>
      <c r="R137" s="7">
        <f t="shared" si="23"/>
        <v>1535.1410000000001</v>
      </c>
      <c r="S137" s="6">
        <f t="shared" si="24"/>
        <v>-531</v>
      </c>
      <c r="T137" s="6">
        <f t="shared" si="25"/>
        <v>0</v>
      </c>
      <c r="U137" s="35">
        <v>0</v>
      </c>
      <c r="V137" s="35">
        <v>0</v>
      </c>
      <c r="W137" s="35">
        <v>0</v>
      </c>
      <c r="X137" s="35">
        <v>0</v>
      </c>
      <c r="Y137" s="6">
        <f t="shared" si="26"/>
        <v>-531</v>
      </c>
      <c r="Z137" s="6">
        <f t="shared" si="27"/>
        <v>0</v>
      </c>
      <c r="AA137" s="8">
        <v>0</v>
      </c>
      <c r="AB137" s="8">
        <v>0</v>
      </c>
      <c r="AC137" s="14" t="s">
        <v>490</v>
      </c>
    </row>
    <row r="138" spans="1:29" ht="110.25">
      <c r="A138" s="3" t="s">
        <v>289</v>
      </c>
      <c r="B138" s="9" t="s">
        <v>61</v>
      </c>
      <c r="C138" s="3" t="s">
        <v>22</v>
      </c>
      <c r="D138" s="5">
        <v>398.84</v>
      </c>
      <c r="E138" s="3" t="s">
        <v>22</v>
      </c>
      <c r="F138" s="8">
        <v>155.58889999999997</v>
      </c>
      <c r="G138" s="7">
        <f t="shared" si="22"/>
        <v>243.25110000000001</v>
      </c>
      <c r="H138" s="8"/>
      <c r="I138" s="14">
        <v>0</v>
      </c>
      <c r="J138" s="14">
        <v>0</v>
      </c>
      <c r="K138" s="8"/>
      <c r="L138" s="14">
        <v>0</v>
      </c>
      <c r="M138" s="8">
        <v>46.16</v>
      </c>
      <c r="N138" s="14">
        <v>0</v>
      </c>
      <c r="O138" s="14">
        <v>0</v>
      </c>
      <c r="P138" s="8">
        <v>46.16</v>
      </c>
      <c r="Q138" s="14">
        <v>0</v>
      </c>
      <c r="R138" s="7">
        <f t="shared" si="23"/>
        <v>197.09110000000001</v>
      </c>
      <c r="S138" s="6">
        <f t="shared" si="24"/>
        <v>46.16</v>
      </c>
      <c r="T138" s="6" t="e">
        <f t="shared" si="25"/>
        <v>#DIV/0!</v>
      </c>
      <c r="U138" s="35">
        <v>0</v>
      </c>
      <c r="V138" s="35">
        <v>0</v>
      </c>
      <c r="W138" s="35">
        <v>0</v>
      </c>
      <c r="X138" s="35">
        <v>0</v>
      </c>
      <c r="Y138" s="6">
        <f t="shared" si="26"/>
        <v>46.16</v>
      </c>
      <c r="Z138" s="6" t="e">
        <f t="shared" si="27"/>
        <v>#DIV/0!</v>
      </c>
      <c r="AA138" s="8">
        <v>0</v>
      </c>
      <c r="AB138" s="8">
        <v>0</v>
      </c>
      <c r="AC138" s="14" t="s">
        <v>531</v>
      </c>
    </row>
    <row r="139" spans="1:29" ht="141.75">
      <c r="A139" s="3" t="s">
        <v>290</v>
      </c>
      <c r="B139" s="9" t="s">
        <v>55</v>
      </c>
      <c r="C139" s="3" t="s">
        <v>22</v>
      </c>
      <c r="D139" s="5">
        <v>424.8</v>
      </c>
      <c r="E139" s="3" t="s">
        <v>22</v>
      </c>
      <c r="F139" s="8">
        <v>7.3336999999999994</v>
      </c>
      <c r="G139" s="7">
        <f t="shared" si="22"/>
        <v>417.46629999999999</v>
      </c>
      <c r="H139" s="8"/>
      <c r="I139" s="14">
        <v>0</v>
      </c>
      <c r="J139" s="14">
        <v>0</v>
      </c>
      <c r="K139" s="8"/>
      <c r="L139" s="14">
        <v>0</v>
      </c>
      <c r="M139" s="8">
        <v>109.66800000000001</v>
      </c>
      <c r="N139" s="14">
        <v>0</v>
      </c>
      <c r="O139" s="14">
        <v>0</v>
      </c>
      <c r="P139" s="8">
        <v>109.66800000000001</v>
      </c>
      <c r="Q139" s="14">
        <v>0</v>
      </c>
      <c r="R139" s="7">
        <f t="shared" si="23"/>
        <v>307.79829999999998</v>
      </c>
      <c r="S139" s="6">
        <f t="shared" si="24"/>
        <v>109.66800000000001</v>
      </c>
      <c r="T139" s="6" t="e">
        <f t="shared" si="25"/>
        <v>#DIV/0!</v>
      </c>
      <c r="U139" s="35">
        <v>0</v>
      </c>
      <c r="V139" s="35">
        <v>0</v>
      </c>
      <c r="W139" s="35">
        <v>0</v>
      </c>
      <c r="X139" s="35">
        <v>0</v>
      </c>
      <c r="Y139" s="6">
        <f t="shared" si="26"/>
        <v>109.66800000000001</v>
      </c>
      <c r="Z139" s="6" t="e">
        <f t="shared" si="27"/>
        <v>#DIV/0!</v>
      </c>
      <c r="AA139" s="8">
        <v>0</v>
      </c>
      <c r="AB139" s="8">
        <v>0</v>
      </c>
      <c r="AC139" s="14" t="s">
        <v>532</v>
      </c>
    </row>
    <row r="140" spans="1:29" ht="31.5">
      <c r="A140" s="3" t="s">
        <v>291</v>
      </c>
      <c r="B140" s="9" t="s">
        <v>54</v>
      </c>
      <c r="C140" s="3" t="s">
        <v>22</v>
      </c>
      <c r="D140" s="5">
        <v>1985.7619999999999</v>
      </c>
      <c r="E140" s="3" t="s">
        <v>22</v>
      </c>
      <c r="F140" s="8">
        <v>2.0602799999999997</v>
      </c>
      <c r="G140" s="7">
        <f t="shared" si="22"/>
        <v>1983.70172</v>
      </c>
      <c r="H140" s="8"/>
      <c r="I140" s="14">
        <v>0</v>
      </c>
      <c r="J140" s="14">
        <v>0</v>
      </c>
      <c r="K140" s="8"/>
      <c r="L140" s="14">
        <v>0</v>
      </c>
      <c r="M140" s="8">
        <v>18.989999999999998</v>
      </c>
      <c r="N140" s="14">
        <v>0</v>
      </c>
      <c r="O140" s="14">
        <v>0</v>
      </c>
      <c r="P140" s="8">
        <v>18.989999999999998</v>
      </c>
      <c r="Q140" s="14">
        <v>0</v>
      </c>
      <c r="R140" s="7">
        <f t="shared" si="23"/>
        <v>1964.71172</v>
      </c>
      <c r="S140" s="6">
        <f t="shared" si="24"/>
        <v>18.989999999999998</v>
      </c>
      <c r="T140" s="6" t="e">
        <f t="shared" si="25"/>
        <v>#DIV/0!</v>
      </c>
      <c r="U140" s="35">
        <v>0</v>
      </c>
      <c r="V140" s="35">
        <v>0</v>
      </c>
      <c r="W140" s="35">
        <v>0</v>
      </c>
      <c r="X140" s="35">
        <v>0</v>
      </c>
      <c r="Y140" s="6">
        <f t="shared" si="26"/>
        <v>18.989999999999998</v>
      </c>
      <c r="Z140" s="6" t="e">
        <f t="shared" si="27"/>
        <v>#DIV/0!</v>
      </c>
      <c r="AA140" s="8">
        <v>0</v>
      </c>
      <c r="AB140" s="8">
        <v>0</v>
      </c>
      <c r="AC140" s="14" t="s">
        <v>533</v>
      </c>
    </row>
    <row r="141" spans="1:29" ht="78.75">
      <c r="A141" s="3" t="s">
        <v>292</v>
      </c>
      <c r="B141" s="9" t="s">
        <v>293</v>
      </c>
      <c r="C141" s="3" t="s">
        <v>22</v>
      </c>
      <c r="D141" s="5">
        <v>70.8</v>
      </c>
      <c r="E141" s="3" t="s">
        <v>22</v>
      </c>
      <c r="F141" s="8">
        <v>3.9872199999999998</v>
      </c>
      <c r="G141" s="7">
        <f t="shared" si="22"/>
        <v>66.812780000000004</v>
      </c>
      <c r="H141" s="8"/>
      <c r="I141" s="14">
        <v>0</v>
      </c>
      <c r="J141" s="14">
        <v>0</v>
      </c>
      <c r="K141" s="8"/>
      <c r="L141" s="14">
        <v>0</v>
      </c>
      <c r="M141" s="8">
        <v>4.99</v>
      </c>
      <c r="N141" s="14">
        <v>0</v>
      </c>
      <c r="O141" s="14">
        <v>0</v>
      </c>
      <c r="P141" s="8">
        <v>4.99</v>
      </c>
      <c r="Q141" s="14">
        <v>0</v>
      </c>
      <c r="R141" s="7">
        <f t="shared" si="23"/>
        <v>61.822780000000002</v>
      </c>
      <c r="S141" s="6">
        <f t="shared" si="24"/>
        <v>4.99</v>
      </c>
      <c r="T141" s="6" t="e">
        <f t="shared" si="25"/>
        <v>#DIV/0!</v>
      </c>
      <c r="U141" s="35">
        <v>0</v>
      </c>
      <c r="V141" s="35">
        <v>0</v>
      </c>
      <c r="W141" s="35">
        <v>0</v>
      </c>
      <c r="X141" s="35">
        <v>0</v>
      </c>
      <c r="Y141" s="6">
        <f t="shared" si="26"/>
        <v>4.99</v>
      </c>
      <c r="Z141" s="6" t="e">
        <f t="shared" si="27"/>
        <v>#DIV/0!</v>
      </c>
      <c r="AA141" s="8">
        <v>0</v>
      </c>
      <c r="AB141" s="8">
        <v>0</v>
      </c>
      <c r="AC141" s="14" t="s">
        <v>534</v>
      </c>
    </row>
    <row r="142" spans="1:29" ht="31.5">
      <c r="A142" s="3" t="s">
        <v>294</v>
      </c>
      <c r="B142" s="9" t="s">
        <v>295</v>
      </c>
      <c r="C142" s="3" t="s">
        <v>22</v>
      </c>
      <c r="D142" s="5">
        <v>1447.86</v>
      </c>
      <c r="E142" s="3" t="s">
        <v>22</v>
      </c>
      <c r="F142" s="8">
        <v>0.53690000000000004</v>
      </c>
      <c r="G142" s="7">
        <f t="shared" si="22"/>
        <v>1447.3230999999998</v>
      </c>
      <c r="H142" s="8">
        <v>601.91800000000001</v>
      </c>
      <c r="I142" s="14">
        <v>0</v>
      </c>
      <c r="J142" s="14">
        <v>0</v>
      </c>
      <c r="K142" s="8">
        <v>601.91800000000001</v>
      </c>
      <c r="L142" s="14">
        <v>0</v>
      </c>
      <c r="M142" s="8">
        <v>1.5911999999999999</v>
      </c>
      <c r="N142" s="14">
        <v>0</v>
      </c>
      <c r="O142" s="14">
        <v>0</v>
      </c>
      <c r="P142" s="8">
        <v>1.5911999999999999</v>
      </c>
      <c r="Q142" s="14">
        <v>0</v>
      </c>
      <c r="R142" s="7">
        <f t="shared" si="23"/>
        <v>1445.7318999999998</v>
      </c>
      <c r="S142" s="6">
        <f t="shared" si="24"/>
        <v>-600.32680000000005</v>
      </c>
      <c r="T142" s="6">
        <f t="shared" si="25"/>
        <v>0.26435494535800558</v>
      </c>
      <c r="U142" s="35">
        <v>0</v>
      </c>
      <c r="V142" s="35">
        <v>0</v>
      </c>
      <c r="W142" s="35">
        <v>0</v>
      </c>
      <c r="X142" s="35">
        <v>0</v>
      </c>
      <c r="Y142" s="6">
        <f t="shared" si="26"/>
        <v>-600.32680000000005</v>
      </c>
      <c r="Z142" s="6">
        <f t="shared" si="27"/>
        <v>0.26435494535800558</v>
      </c>
      <c r="AA142" s="8">
        <v>0</v>
      </c>
      <c r="AB142" s="8">
        <v>0</v>
      </c>
      <c r="AC142" s="14" t="s">
        <v>535</v>
      </c>
    </row>
    <row r="143" spans="1:29" ht="94.5">
      <c r="A143" s="3" t="s">
        <v>296</v>
      </c>
      <c r="B143" s="9" t="s">
        <v>297</v>
      </c>
      <c r="C143" s="3" t="s">
        <v>22</v>
      </c>
      <c r="D143" s="5">
        <v>672.6</v>
      </c>
      <c r="E143" s="3" t="s">
        <v>22</v>
      </c>
      <c r="F143" s="8">
        <v>138.34438</v>
      </c>
      <c r="G143" s="7">
        <f t="shared" si="22"/>
        <v>534.25562000000002</v>
      </c>
      <c r="H143" s="8">
        <v>324.5</v>
      </c>
      <c r="I143" s="14">
        <v>0</v>
      </c>
      <c r="J143" s="14">
        <v>0</v>
      </c>
      <c r="K143" s="8">
        <v>324.5</v>
      </c>
      <c r="L143" s="14">
        <v>0</v>
      </c>
      <c r="M143" s="8">
        <v>5.5691999999999995</v>
      </c>
      <c r="N143" s="14">
        <v>0</v>
      </c>
      <c r="O143" s="14">
        <v>0</v>
      </c>
      <c r="P143" s="8">
        <v>5.5691999999999995</v>
      </c>
      <c r="Q143" s="14">
        <v>0</v>
      </c>
      <c r="R143" s="7">
        <f t="shared" si="23"/>
        <v>528.68642</v>
      </c>
      <c r="S143" s="6">
        <f t="shared" si="24"/>
        <v>-318.93079999999998</v>
      </c>
      <c r="T143" s="6">
        <f t="shared" si="25"/>
        <v>1.7162403697996917</v>
      </c>
      <c r="U143" s="35">
        <v>0</v>
      </c>
      <c r="V143" s="35">
        <v>0</v>
      </c>
      <c r="W143" s="35">
        <v>0</v>
      </c>
      <c r="X143" s="35">
        <v>0</v>
      </c>
      <c r="Y143" s="6">
        <f t="shared" si="26"/>
        <v>-318.93079999999998</v>
      </c>
      <c r="Z143" s="6">
        <f t="shared" si="27"/>
        <v>1.7162403697996917</v>
      </c>
      <c r="AA143" s="8">
        <v>0</v>
      </c>
      <c r="AB143" s="8">
        <v>0</v>
      </c>
      <c r="AC143" s="14" t="s">
        <v>536</v>
      </c>
    </row>
    <row r="144" spans="1:29" ht="63">
      <c r="A144" s="3" t="s">
        <v>298</v>
      </c>
      <c r="B144" s="9" t="s">
        <v>299</v>
      </c>
      <c r="C144" s="3" t="s">
        <v>22</v>
      </c>
      <c r="D144" s="5">
        <v>80.153999999999996</v>
      </c>
      <c r="E144" s="3" t="s">
        <v>22</v>
      </c>
      <c r="F144" s="8">
        <v>2.5959999999999997E-2</v>
      </c>
      <c r="G144" s="7">
        <f t="shared" si="22"/>
        <v>80.128039999999999</v>
      </c>
      <c r="H144" s="8">
        <v>14.16</v>
      </c>
      <c r="I144" s="14">
        <v>0</v>
      </c>
      <c r="J144" s="14">
        <v>0</v>
      </c>
      <c r="K144" s="8">
        <v>14.16</v>
      </c>
      <c r="L144" s="14">
        <v>0</v>
      </c>
      <c r="M144" s="8">
        <v>39.477600000000002</v>
      </c>
      <c r="N144" s="14">
        <v>0</v>
      </c>
      <c r="O144" s="14">
        <v>0</v>
      </c>
      <c r="P144" s="8">
        <v>39.477600000000002</v>
      </c>
      <c r="Q144" s="14">
        <v>0</v>
      </c>
      <c r="R144" s="7">
        <f t="shared" si="23"/>
        <v>40.650439999999996</v>
      </c>
      <c r="S144" s="6">
        <f t="shared" si="24"/>
        <v>25.317600000000002</v>
      </c>
      <c r="T144" s="6">
        <f t="shared" si="25"/>
        <v>278.79661016949154</v>
      </c>
      <c r="U144" s="35">
        <v>0</v>
      </c>
      <c r="V144" s="35">
        <v>0</v>
      </c>
      <c r="W144" s="35">
        <v>0</v>
      </c>
      <c r="X144" s="35">
        <v>0</v>
      </c>
      <c r="Y144" s="6">
        <f t="shared" si="26"/>
        <v>25.317600000000002</v>
      </c>
      <c r="Z144" s="6">
        <f t="shared" si="27"/>
        <v>278.79661016949154</v>
      </c>
      <c r="AA144" s="8">
        <v>0</v>
      </c>
      <c r="AB144" s="8">
        <v>0</v>
      </c>
      <c r="AC144" s="14" t="s">
        <v>537</v>
      </c>
    </row>
    <row r="145" spans="1:29" ht="78.75">
      <c r="A145" s="3" t="s">
        <v>300</v>
      </c>
      <c r="B145" s="9" t="s">
        <v>301</v>
      </c>
      <c r="C145" s="3" t="s">
        <v>22</v>
      </c>
      <c r="D145" s="5">
        <v>1475</v>
      </c>
      <c r="E145" s="3" t="s">
        <v>22</v>
      </c>
      <c r="F145" s="8">
        <v>0</v>
      </c>
      <c r="G145" s="7">
        <f t="shared" si="22"/>
        <v>1475</v>
      </c>
      <c r="H145" s="8">
        <v>295</v>
      </c>
      <c r="I145" s="14">
        <v>0</v>
      </c>
      <c r="J145" s="14">
        <v>0</v>
      </c>
      <c r="K145" s="8">
        <v>295</v>
      </c>
      <c r="L145" s="14">
        <v>0</v>
      </c>
      <c r="M145" s="8">
        <v>447.22559999999999</v>
      </c>
      <c r="N145" s="14">
        <v>0</v>
      </c>
      <c r="O145" s="14">
        <v>0</v>
      </c>
      <c r="P145" s="8">
        <v>447.22559999999999</v>
      </c>
      <c r="Q145" s="14">
        <v>0</v>
      </c>
      <c r="R145" s="7">
        <f t="shared" si="23"/>
        <v>1027.7744</v>
      </c>
      <c r="S145" s="6">
        <f t="shared" si="24"/>
        <v>152.22559999999999</v>
      </c>
      <c r="T145" s="6">
        <f t="shared" si="25"/>
        <v>151.60189830508475</v>
      </c>
      <c r="U145" s="35">
        <v>0</v>
      </c>
      <c r="V145" s="35">
        <v>0</v>
      </c>
      <c r="W145" s="35">
        <v>0</v>
      </c>
      <c r="X145" s="35">
        <v>0</v>
      </c>
      <c r="Y145" s="6">
        <f t="shared" si="26"/>
        <v>152.22559999999999</v>
      </c>
      <c r="Z145" s="6">
        <f t="shared" si="27"/>
        <v>151.60189830508475</v>
      </c>
      <c r="AA145" s="8">
        <v>0</v>
      </c>
      <c r="AB145" s="8">
        <v>0</v>
      </c>
      <c r="AC145" s="14" t="s">
        <v>487</v>
      </c>
    </row>
    <row r="146" spans="1:29">
      <c r="A146" s="2" t="s">
        <v>302</v>
      </c>
      <c r="B146" s="1" t="s">
        <v>303</v>
      </c>
      <c r="C146" s="3" t="s">
        <v>449</v>
      </c>
      <c r="D146" s="4">
        <f>SUM(D147:D311)</f>
        <v>10686.920800000004</v>
      </c>
      <c r="E146" s="3" t="s">
        <v>22</v>
      </c>
      <c r="F146" s="4">
        <f>SUM(F147:F311)</f>
        <v>3923.2456200000001</v>
      </c>
      <c r="G146" s="4">
        <f>SUM(G147:G311)</f>
        <v>6763.6751799999993</v>
      </c>
      <c r="H146" s="4">
        <f>SUM(H147:H311)</f>
        <v>417.44899999999996</v>
      </c>
      <c r="I146" s="14">
        <v>0</v>
      </c>
      <c r="J146" s="14">
        <v>0</v>
      </c>
      <c r="K146" s="4">
        <f>SUM(K147:K311)</f>
        <v>417.44899999999996</v>
      </c>
      <c r="L146" s="14">
        <v>0</v>
      </c>
      <c r="M146" s="4">
        <f>SUM(M147:M311)</f>
        <v>2072.2255999999993</v>
      </c>
      <c r="N146" s="14">
        <v>0</v>
      </c>
      <c r="O146" s="14">
        <v>0</v>
      </c>
      <c r="P146" s="4">
        <f>SUM(P147:P311)</f>
        <v>2072.2255999999993</v>
      </c>
      <c r="Q146" s="14">
        <v>0</v>
      </c>
      <c r="R146" s="4">
        <f>SUM(R147:R311)</f>
        <v>4691.4495800000004</v>
      </c>
      <c r="S146" s="4">
        <f>SUM(S147:S311)</f>
        <v>1654.7765999999999</v>
      </c>
      <c r="T146" s="6">
        <f t="shared" si="25"/>
        <v>496.40209941813242</v>
      </c>
      <c r="U146" s="35">
        <v>0</v>
      </c>
      <c r="V146" s="35">
        <v>0</v>
      </c>
      <c r="W146" s="35">
        <v>0</v>
      </c>
      <c r="X146" s="35">
        <v>0</v>
      </c>
      <c r="Y146" s="4">
        <f>SUM(Y147:Y311)</f>
        <v>1654.7765999999999</v>
      </c>
      <c r="Z146" s="6">
        <f t="shared" si="27"/>
        <v>496.40209941813242</v>
      </c>
      <c r="AA146" s="8">
        <v>0</v>
      </c>
      <c r="AB146" s="8">
        <v>0</v>
      </c>
      <c r="AC146" s="14"/>
    </row>
    <row r="147" spans="1:29" ht="31.5">
      <c r="A147" s="3" t="s">
        <v>304</v>
      </c>
      <c r="B147" s="9" t="s">
        <v>305</v>
      </c>
      <c r="C147" s="3" t="s">
        <v>22</v>
      </c>
      <c r="D147" s="5">
        <v>65.927000000000007</v>
      </c>
      <c r="E147" s="3" t="s">
        <v>22</v>
      </c>
      <c r="F147" s="8">
        <v>0</v>
      </c>
      <c r="G147" s="7">
        <f t="shared" si="22"/>
        <v>65.927000000000007</v>
      </c>
      <c r="H147" s="8">
        <v>18.562000000000001</v>
      </c>
      <c r="I147" s="14">
        <v>0</v>
      </c>
      <c r="J147" s="14">
        <v>0</v>
      </c>
      <c r="K147" s="8">
        <v>18.562000000000001</v>
      </c>
      <c r="L147" s="14">
        <v>0</v>
      </c>
      <c r="M147" s="8">
        <v>28.450799999999997</v>
      </c>
      <c r="N147" s="14">
        <v>0</v>
      </c>
      <c r="O147" s="14">
        <v>0</v>
      </c>
      <c r="P147" s="8">
        <v>28.450799999999997</v>
      </c>
      <c r="Q147" s="14">
        <v>0</v>
      </c>
      <c r="R147" s="7">
        <f t="shared" si="23"/>
        <v>37.476200000000006</v>
      </c>
      <c r="S147" s="6">
        <f t="shared" si="24"/>
        <v>9.8887999999999963</v>
      </c>
      <c r="T147" s="6">
        <f t="shared" si="25"/>
        <v>153.27443163452213</v>
      </c>
      <c r="U147" s="35">
        <v>0</v>
      </c>
      <c r="V147" s="35">
        <v>0</v>
      </c>
      <c r="W147" s="35">
        <v>0</v>
      </c>
      <c r="X147" s="35">
        <v>0</v>
      </c>
      <c r="Y147" s="6">
        <f t="shared" si="26"/>
        <v>9.8887999999999963</v>
      </c>
      <c r="Z147" s="6">
        <f t="shared" si="27"/>
        <v>153.27443163452213</v>
      </c>
      <c r="AA147" s="8">
        <v>0</v>
      </c>
      <c r="AB147" s="8">
        <v>0</v>
      </c>
      <c r="AC147" s="14" t="s">
        <v>538</v>
      </c>
    </row>
    <row r="148" spans="1:29" ht="31.5">
      <c r="A148" s="3" t="s">
        <v>306</v>
      </c>
      <c r="B148" s="10" t="s">
        <v>307</v>
      </c>
      <c r="C148" s="3" t="s">
        <v>22</v>
      </c>
      <c r="D148" s="5">
        <v>131.80000000000001</v>
      </c>
      <c r="E148" s="3" t="s">
        <v>22</v>
      </c>
      <c r="F148" s="8">
        <v>129.79056</v>
      </c>
      <c r="G148" s="7">
        <f t="shared" si="22"/>
        <v>2.0094400000000121</v>
      </c>
      <c r="H148" s="8"/>
      <c r="I148" s="14">
        <v>0</v>
      </c>
      <c r="J148" s="14">
        <v>0</v>
      </c>
      <c r="K148" s="8"/>
      <c r="L148" s="14">
        <v>0</v>
      </c>
      <c r="M148" s="8">
        <v>1</v>
      </c>
      <c r="N148" s="14">
        <v>0</v>
      </c>
      <c r="O148" s="14">
        <v>0</v>
      </c>
      <c r="P148" s="8">
        <v>1</v>
      </c>
      <c r="Q148" s="14">
        <v>0</v>
      </c>
      <c r="R148" s="7">
        <f t="shared" si="23"/>
        <v>1.0094400000000121</v>
      </c>
      <c r="S148" s="6">
        <f t="shared" si="24"/>
        <v>1</v>
      </c>
      <c r="T148" s="6" t="e">
        <f t="shared" si="25"/>
        <v>#DIV/0!</v>
      </c>
      <c r="U148" s="35">
        <v>0</v>
      </c>
      <c r="V148" s="35">
        <v>0</v>
      </c>
      <c r="W148" s="35">
        <v>0</v>
      </c>
      <c r="X148" s="35">
        <v>0</v>
      </c>
      <c r="Y148" s="6">
        <f t="shared" si="26"/>
        <v>1</v>
      </c>
      <c r="Z148" s="6" t="e">
        <f t="shared" si="27"/>
        <v>#DIV/0!</v>
      </c>
      <c r="AA148" s="8">
        <v>0</v>
      </c>
      <c r="AB148" s="8">
        <v>0</v>
      </c>
      <c r="AC148" s="14" t="s">
        <v>539</v>
      </c>
    </row>
    <row r="149" spans="1:29" ht="110.25">
      <c r="A149" s="3" t="s">
        <v>308</v>
      </c>
      <c r="B149" s="10" t="s">
        <v>309</v>
      </c>
      <c r="C149" s="3" t="s">
        <v>22</v>
      </c>
      <c r="D149" s="5">
        <v>21.24</v>
      </c>
      <c r="E149" s="3" t="s">
        <v>22</v>
      </c>
      <c r="F149" s="8">
        <v>2.1818199999999996</v>
      </c>
      <c r="G149" s="7">
        <f t="shared" si="22"/>
        <v>19.05818</v>
      </c>
      <c r="H149" s="8">
        <v>17.7</v>
      </c>
      <c r="I149" s="14">
        <v>0</v>
      </c>
      <c r="J149" s="14">
        <v>0</v>
      </c>
      <c r="K149" s="8">
        <v>17.7</v>
      </c>
      <c r="L149" s="14">
        <v>0</v>
      </c>
      <c r="M149" s="8">
        <v>0</v>
      </c>
      <c r="N149" s="14">
        <v>0</v>
      </c>
      <c r="O149" s="14">
        <v>0</v>
      </c>
      <c r="P149" s="8">
        <v>0</v>
      </c>
      <c r="Q149" s="14">
        <v>0</v>
      </c>
      <c r="R149" s="7">
        <f t="shared" si="23"/>
        <v>19.05818</v>
      </c>
      <c r="S149" s="6">
        <f t="shared" si="24"/>
        <v>-17.7</v>
      </c>
      <c r="T149" s="6">
        <f t="shared" si="25"/>
        <v>0</v>
      </c>
      <c r="U149" s="35">
        <v>0</v>
      </c>
      <c r="V149" s="35">
        <v>0</v>
      </c>
      <c r="W149" s="35">
        <v>0</v>
      </c>
      <c r="X149" s="35">
        <v>0</v>
      </c>
      <c r="Y149" s="6">
        <f t="shared" si="26"/>
        <v>-17.7</v>
      </c>
      <c r="Z149" s="6">
        <f t="shared" si="27"/>
        <v>0</v>
      </c>
      <c r="AA149" s="8">
        <v>0</v>
      </c>
      <c r="AB149" s="8">
        <v>0</v>
      </c>
      <c r="AC149" s="14" t="s">
        <v>540</v>
      </c>
    </row>
    <row r="150" spans="1:29" ht="47.25">
      <c r="A150" s="3" t="s">
        <v>310</v>
      </c>
      <c r="B150" s="9" t="s">
        <v>311</v>
      </c>
      <c r="C150" s="3" t="s">
        <v>22</v>
      </c>
      <c r="D150" s="5">
        <v>162.84</v>
      </c>
      <c r="E150" s="3" t="s">
        <v>22</v>
      </c>
      <c r="F150" s="8">
        <v>107.79536</v>
      </c>
      <c r="G150" s="7">
        <f t="shared" si="22"/>
        <v>55.044640000000001</v>
      </c>
      <c r="H150" s="8">
        <v>9.44</v>
      </c>
      <c r="I150" s="14">
        <v>0</v>
      </c>
      <c r="J150" s="14">
        <v>0</v>
      </c>
      <c r="K150" s="8">
        <v>9.44</v>
      </c>
      <c r="L150" s="14">
        <v>0</v>
      </c>
      <c r="M150" s="8">
        <v>6.7919999999999998</v>
      </c>
      <c r="N150" s="14">
        <v>0</v>
      </c>
      <c r="O150" s="14">
        <v>0</v>
      </c>
      <c r="P150" s="8">
        <v>6.7919999999999998</v>
      </c>
      <c r="Q150" s="14">
        <v>0</v>
      </c>
      <c r="R150" s="7">
        <f t="shared" si="23"/>
        <v>48.25264</v>
      </c>
      <c r="S150" s="6">
        <f t="shared" si="24"/>
        <v>-2.6479999999999997</v>
      </c>
      <c r="T150" s="6">
        <f t="shared" si="25"/>
        <v>71.949152542372872</v>
      </c>
      <c r="U150" s="35">
        <v>0</v>
      </c>
      <c r="V150" s="35">
        <v>0</v>
      </c>
      <c r="W150" s="35">
        <v>0</v>
      </c>
      <c r="X150" s="35">
        <v>0</v>
      </c>
      <c r="Y150" s="6">
        <f t="shared" si="26"/>
        <v>-2.6479999999999997</v>
      </c>
      <c r="Z150" s="6">
        <f t="shared" si="27"/>
        <v>71.949152542372872</v>
      </c>
      <c r="AA150" s="8">
        <v>0</v>
      </c>
      <c r="AB150" s="8">
        <v>0</v>
      </c>
      <c r="AC150" s="14" t="s">
        <v>493</v>
      </c>
    </row>
    <row r="151" spans="1:29" ht="31.5">
      <c r="A151" s="3" t="s">
        <v>312</v>
      </c>
      <c r="B151" s="9" t="s">
        <v>313</v>
      </c>
      <c r="C151" s="3" t="s">
        <v>22</v>
      </c>
      <c r="D151" s="5">
        <v>800.77499999999998</v>
      </c>
      <c r="E151" s="3" t="s">
        <v>22</v>
      </c>
      <c r="F151" s="8">
        <v>7.0752800000000002</v>
      </c>
      <c r="G151" s="7">
        <f t="shared" si="22"/>
        <v>793.69971999999996</v>
      </c>
      <c r="H151" s="8">
        <v>245.48699999999999</v>
      </c>
      <c r="I151" s="14">
        <v>0</v>
      </c>
      <c r="J151" s="14">
        <v>0</v>
      </c>
      <c r="K151" s="8">
        <v>245.48699999999999</v>
      </c>
      <c r="L151" s="14">
        <v>0</v>
      </c>
      <c r="M151" s="8">
        <v>85.915199999999999</v>
      </c>
      <c r="N151" s="14">
        <v>0</v>
      </c>
      <c r="O151" s="14">
        <v>0</v>
      </c>
      <c r="P151" s="8">
        <v>85.915199999999999</v>
      </c>
      <c r="Q151" s="14">
        <v>0</v>
      </c>
      <c r="R151" s="7">
        <f t="shared" si="23"/>
        <v>707.78451999999993</v>
      </c>
      <c r="S151" s="6">
        <f t="shared" si="24"/>
        <v>-159.5718</v>
      </c>
      <c r="T151" s="6">
        <f t="shared" si="25"/>
        <v>34.997861393882367</v>
      </c>
      <c r="U151" s="35">
        <v>0</v>
      </c>
      <c r="V151" s="35">
        <v>0</v>
      </c>
      <c r="W151" s="35">
        <v>0</v>
      </c>
      <c r="X151" s="35">
        <v>0</v>
      </c>
      <c r="Y151" s="6">
        <f t="shared" si="26"/>
        <v>-159.5718</v>
      </c>
      <c r="Z151" s="6">
        <f t="shared" si="27"/>
        <v>34.997861393882367</v>
      </c>
      <c r="AA151" s="8">
        <v>0</v>
      </c>
      <c r="AB151" s="8">
        <v>0</v>
      </c>
      <c r="AC151" s="14" t="s">
        <v>541</v>
      </c>
    </row>
    <row r="152" spans="1:29">
      <c r="A152" s="3" t="s">
        <v>314</v>
      </c>
      <c r="B152" s="9" t="s">
        <v>51</v>
      </c>
      <c r="C152" s="3" t="s">
        <v>22</v>
      </c>
      <c r="D152" s="5">
        <v>473.78</v>
      </c>
      <c r="E152" s="3" t="s">
        <v>22</v>
      </c>
      <c r="F152" s="8">
        <v>5.6368599999999995</v>
      </c>
      <c r="G152" s="7">
        <f t="shared" si="22"/>
        <v>468.14313999999996</v>
      </c>
      <c r="H152" s="8">
        <v>118</v>
      </c>
      <c r="I152" s="14">
        <v>0</v>
      </c>
      <c r="J152" s="14">
        <v>0</v>
      </c>
      <c r="K152" s="8">
        <v>118</v>
      </c>
      <c r="L152" s="14">
        <v>0</v>
      </c>
      <c r="M152" s="8">
        <v>77.343599999999995</v>
      </c>
      <c r="N152" s="14">
        <v>0</v>
      </c>
      <c r="O152" s="14">
        <v>0</v>
      </c>
      <c r="P152" s="8">
        <v>77.343599999999995</v>
      </c>
      <c r="Q152" s="14">
        <v>0</v>
      </c>
      <c r="R152" s="7">
        <f t="shared" si="23"/>
        <v>390.79953999999998</v>
      </c>
      <c r="S152" s="6">
        <f t="shared" si="24"/>
        <v>-40.656400000000005</v>
      </c>
      <c r="T152" s="6">
        <f t="shared" si="25"/>
        <v>65.54542372881356</v>
      </c>
      <c r="U152" s="35">
        <v>0</v>
      </c>
      <c r="V152" s="35">
        <v>0</v>
      </c>
      <c r="W152" s="35">
        <v>0</v>
      </c>
      <c r="X152" s="35">
        <v>0</v>
      </c>
      <c r="Y152" s="6">
        <f t="shared" si="26"/>
        <v>-40.656400000000005</v>
      </c>
      <c r="Z152" s="6">
        <f t="shared" si="27"/>
        <v>65.54542372881356</v>
      </c>
      <c r="AA152" s="8">
        <v>0</v>
      </c>
      <c r="AB152" s="8">
        <v>0</v>
      </c>
      <c r="AC152" s="14" t="s">
        <v>542</v>
      </c>
    </row>
    <row r="153" spans="1:29" ht="31.5">
      <c r="A153" s="3" t="s">
        <v>315</v>
      </c>
      <c r="B153" s="9" t="s">
        <v>316</v>
      </c>
      <c r="C153" s="3" t="s">
        <v>22</v>
      </c>
      <c r="D153" s="5">
        <v>91.3</v>
      </c>
      <c r="E153" s="3" t="s">
        <v>22</v>
      </c>
      <c r="F153" s="8">
        <v>84.361739999999983</v>
      </c>
      <c r="G153" s="7">
        <f t="shared" si="22"/>
        <v>6.9382600000000139</v>
      </c>
      <c r="H153" s="8">
        <v>8.26</v>
      </c>
      <c r="I153" s="14">
        <v>0</v>
      </c>
      <c r="J153" s="14">
        <v>0</v>
      </c>
      <c r="K153" s="8">
        <v>8.26</v>
      </c>
      <c r="L153" s="14">
        <v>0</v>
      </c>
      <c r="M153" s="8">
        <v>0</v>
      </c>
      <c r="N153" s="14">
        <v>0</v>
      </c>
      <c r="O153" s="14">
        <v>0</v>
      </c>
      <c r="P153" s="8">
        <v>0</v>
      </c>
      <c r="Q153" s="14">
        <v>0</v>
      </c>
      <c r="R153" s="7">
        <f t="shared" si="23"/>
        <v>6.9382600000000139</v>
      </c>
      <c r="S153" s="6">
        <f t="shared" si="24"/>
        <v>-8.26</v>
      </c>
      <c r="T153" s="6">
        <f t="shared" si="25"/>
        <v>0</v>
      </c>
      <c r="U153" s="35">
        <v>0</v>
      </c>
      <c r="V153" s="35">
        <v>0</v>
      </c>
      <c r="W153" s="35">
        <v>0</v>
      </c>
      <c r="X153" s="35">
        <v>0</v>
      </c>
      <c r="Y153" s="6">
        <f t="shared" si="26"/>
        <v>-8.26</v>
      </c>
      <c r="Z153" s="6">
        <f t="shared" si="27"/>
        <v>0</v>
      </c>
      <c r="AA153" s="8">
        <v>0</v>
      </c>
      <c r="AB153" s="8">
        <v>0</v>
      </c>
      <c r="AC153" s="14" t="s">
        <v>543</v>
      </c>
    </row>
    <row r="154" spans="1:29" ht="47.25">
      <c r="A154" s="3" t="s">
        <v>22</v>
      </c>
      <c r="B154" s="9" t="s">
        <v>317</v>
      </c>
      <c r="C154" s="3" t="s">
        <v>22</v>
      </c>
      <c r="D154" s="5">
        <v>131.91</v>
      </c>
      <c r="E154" s="3" t="s">
        <v>22</v>
      </c>
      <c r="F154" s="8">
        <v>29.974799999999998</v>
      </c>
      <c r="G154" s="7">
        <f t="shared" si="22"/>
        <v>101.93519999999999</v>
      </c>
      <c r="H154" s="5">
        <v>0</v>
      </c>
      <c r="I154" s="14">
        <v>0</v>
      </c>
      <c r="J154" s="14">
        <v>0</v>
      </c>
      <c r="K154" s="5">
        <v>0</v>
      </c>
      <c r="L154" s="14">
        <v>0</v>
      </c>
      <c r="M154" s="8">
        <v>20.92</v>
      </c>
      <c r="N154" s="14">
        <v>0</v>
      </c>
      <c r="O154" s="14">
        <v>0</v>
      </c>
      <c r="P154" s="8">
        <v>20.92</v>
      </c>
      <c r="Q154" s="14">
        <v>0</v>
      </c>
      <c r="R154" s="7">
        <f t="shared" si="23"/>
        <v>81.015199999999993</v>
      </c>
      <c r="S154" s="6">
        <f t="shared" si="24"/>
        <v>20.92</v>
      </c>
      <c r="T154" s="6" t="e">
        <f t="shared" si="25"/>
        <v>#DIV/0!</v>
      </c>
      <c r="U154" s="35">
        <v>0</v>
      </c>
      <c r="V154" s="35">
        <v>0</v>
      </c>
      <c r="W154" s="35">
        <v>0</v>
      </c>
      <c r="X154" s="35">
        <v>0</v>
      </c>
      <c r="Y154" s="6">
        <f t="shared" si="26"/>
        <v>20.92</v>
      </c>
      <c r="Z154" s="6" t="e">
        <f t="shared" si="27"/>
        <v>#DIV/0!</v>
      </c>
      <c r="AA154" s="8">
        <v>0</v>
      </c>
      <c r="AB154" s="8">
        <v>0</v>
      </c>
      <c r="AC154" s="14" t="s">
        <v>544</v>
      </c>
    </row>
    <row r="155" spans="1:29" ht="47.25">
      <c r="A155" s="3" t="s">
        <v>22</v>
      </c>
      <c r="B155" s="9" t="s">
        <v>318</v>
      </c>
      <c r="C155" s="3" t="s">
        <v>22</v>
      </c>
      <c r="D155" s="5">
        <v>112.2504</v>
      </c>
      <c r="E155" s="3" t="s">
        <v>22</v>
      </c>
      <c r="F155" s="8">
        <v>49.991999999999997</v>
      </c>
      <c r="G155" s="7">
        <f t="shared" si="22"/>
        <v>62.258400000000002</v>
      </c>
      <c r="H155" s="5">
        <v>0</v>
      </c>
      <c r="I155" s="14">
        <v>0</v>
      </c>
      <c r="J155" s="14">
        <v>0</v>
      </c>
      <c r="K155" s="5">
        <v>0</v>
      </c>
      <c r="L155" s="14">
        <v>0</v>
      </c>
      <c r="M155" s="8">
        <v>5.4887999999999995</v>
      </c>
      <c r="N155" s="14">
        <v>0</v>
      </c>
      <c r="O155" s="14">
        <v>0</v>
      </c>
      <c r="P155" s="8">
        <v>5.4887999999999995</v>
      </c>
      <c r="Q155" s="14">
        <v>0</v>
      </c>
      <c r="R155" s="7">
        <f t="shared" si="23"/>
        <v>56.769600000000004</v>
      </c>
      <c r="S155" s="6">
        <f t="shared" si="24"/>
        <v>5.4887999999999995</v>
      </c>
      <c r="T155" s="6" t="e">
        <f t="shared" si="25"/>
        <v>#DIV/0!</v>
      </c>
      <c r="U155" s="35">
        <v>0</v>
      </c>
      <c r="V155" s="35">
        <v>0</v>
      </c>
      <c r="W155" s="35">
        <v>0</v>
      </c>
      <c r="X155" s="35">
        <v>0</v>
      </c>
      <c r="Y155" s="6">
        <f t="shared" si="26"/>
        <v>5.4887999999999995</v>
      </c>
      <c r="Z155" s="6" t="e">
        <f t="shared" si="27"/>
        <v>#DIV/0!</v>
      </c>
      <c r="AA155" s="8">
        <v>0</v>
      </c>
      <c r="AB155" s="8">
        <v>0</v>
      </c>
      <c r="AC155" s="14" t="s">
        <v>545</v>
      </c>
    </row>
    <row r="156" spans="1:29" ht="31.5">
      <c r="A156" s="3" t="s">
        <v>22</v>
      </c>
      <c r="B156" s="9" t="s">
        <v>319</v>
      </c>
      <c r="C156" s="3" t="s">
        <v>22</v>
      </c>
      <c r="D156" s="5">
        <v>55.960799999999999</v>
      </c>
      <c r="E156" s="3" t="s">
        <v>22</v>
      </c>
      <c r="F156" s="8">
        <v>29.539199999999997</v>
      </c>
      <c r="G156" s="7">
        <f t="shared" si="22"/>
        <v>26.421600000000002</v>
      </c>
      <c r="H156" s="5">
        <v>0</v>
      </c>
      <c r="I156" s="14">
        <v>0</v>
      </c>
      <c r="J156" s="14">
        <v>0</v>
      </c>
      <c r="K156" s="5">
        <v>0</v>
      </c>
      <c r="L156" s="14">
        <v>0</v>
      </c>
      <c r="M156" s="8">
        <v>10.3188</v>
      </c>
      <c r="N156" s="14">
        <v>0</v>
      </c>
      <c r="O156" s="14">
        <v>0</v>
      </c>
      <c r="P156" s="8">
        <v>10.3188</v>
      </c>
      <c r="Q156" s="14">
        <v>0</v>
      </c>
      <c r="R156" s="7">
        <f t="shared" si="23"/>
        <v>16.102800000000002</v>
      </c>
      <c r="S156" s="6">
        <f t="shared" si="24"/>
        <v>10.3188</v>
      </c>
      <c r="T156" s="6" t="e">
        <f t="shared" si="25"/>
        <v>#DIV/0!</v>
      </c>
      <c r="U156" s="35">
        <v>0</v>
      </c>
      <c r="V156" s="35">
        <v>0</v>
      </c>
      <c r="W156" s="35">
        <v>0</v>
      </c>
      <c r="X156" s="35">
        <v>0</v>
      </c>
      <c r="Y156" s="6">
        <f t="shared" si="26"/>
        <v>10.3188</v>
      </c>
      <c r="Z156" s="6" t="e">
        <f t="shared" si="27"/>
        <v>#DIV/0!</v>
      </c>
      <c r="AA156" s="8">
        <v>0</v>
      </c>
      <c r="AB156" s="8">
        <v>0</v>
      </c>
      <c r="AC156" s="14" t="s">
        <v>546</v>
      </c>
    </row>
    <row r="157" spans="1:29" ht="47.25">
      <c r="A157" s="3" t="s">
        <v>22</v>
      </c>
      <c r="B157" s="9" t="s">
        <v>26</v>
      </c>
      <c r="C157" s="3" t="s">
        <v>22</v>
      </c>
      <c r="D157" s="5">
        <v>16</v>
      </c>
      <c r="E157" s="3" t="s">
        <v>22</v>
      </c>
      <c r="F157" s="8">
        <v>7.8360000000000003</v>
      </c>
      <c r="G157" s="7">
        <f t="shared" si="22"/>
        <v>8.1639999999999997</v>
      </c>
      <c r="H157" s="5">
        <v>0</v>
      </c>
      <c r="I157" s="14">
        <v>0</v>
      </c>
      <c r="J157" s="14">
        <v>0</v>
      </c>
      <c r="K157" s="5">
        <v>0</v>
      </c>
      <c r="L157" s="14">
        <v>0</v>
      </c>
      <c r="M157" s="8">
        <v>3.2904</v>
      </c>
      <c r="N157" s="14">
        <v>0</v>
      </c>
      <c r="O157" s="14">
        <v>0</v>
      </c>
      <c r="P157" s="8">
        <v>3.2904</v>
      </c>
      <c r="Q157" s="14">
        <v>0</v>
      </c>
      <c r="R157" s="7">
        <f t="shared" si="23"/>
        <v>4.8735999999999997</v>
      </c>
      <c r="S157" s="6">
        <f t="shared" si="24"/>
        <v>3.2904</v>
      </c>
      <c r="T157" s="6" t="e">
        <f t="shared" si="25"/>
        <v>#DIV/0!</v>
      </c>
      <c r="U157" s="35">
        <v>0</v>
      </c>
      <c r="V157" s="35">
        <v>0</v>
      </c>
      <c r="W157" s="35">
        <v>0</v>
      </c>
      <c r="X157" s="35">
        <v>0</v>
      </c>
      <c r="Y157" s="6">
        <f t="shared" si="26"/>
        <v>3.2904</v>
      </c>
      <c r="Z157" s="6" t="e">
        <f t="shared" si="27"/>
        <v>#DIV/0!</v>
      </c>
      <c r="AA157" s="8">
        <v>0</v>
      </c>
      <c r="AB157" s="8">
        <v>0</v>
      </c>
      <c r="AC157" s="14" t="s">
        <v>547</v>
      </c>
    </row>
    <row r="158" spans="1:29" ht="47.25">
      <c r="A158" s="3" t="s">
        <v>22</v>
      </c>
      <c r="B158" s="9" t="s">
        <v>320</v>
      </c>
      <c r="C158" s="3" t="s">
        <v>22</v>
      </c>
      <c r="D158" s="5">
        <v>22.8</v>
      </c>
      <c r="E158" s="3" t="s">
        <v>22</v>
      </c>
      <c r="F158" s="8">
        <v>19.2</v>
      </c>
      <c r="G158" s="7">
        <f t="shared" si="22"/>
        <v>3.6000000000000014</v>
      </c>
      <c r="H158" s="5">
        <v>0</v>
      </c>
      <c r="I158" s="14">
        <v>0</v>
      </c>
      <c r="J158" s="14">
        <v>0</v>
      </c>
      <c r="K158" s="5">
        <v>0</v>
      </c>
      <c r="L158" s="14">
        <v>0</v>
      </c>
      <c r="M158" s="8">
        <v>1.8059999999999998</v>
      </c>
      <c r="N158" s="14">
        <v>0</v>
      </c>
      <c r="O158" s="14">
        <v>0</v>
      </c>
      <c r="P158" s="8">
        <v>1.8059999999999998</v>
      </c>
      <c r="Q158" s="14">
        <v>0</v>
      </c>
      <c r="R158" s="7">
        <f t="shared" si="23"/>
        <v>1.7940000000000016</v>
      </c>
      <c r="S158" s="6">
        <f t="shared" si="24"/>
        <v>1.8059999999999998</v>
      </c>
      <c r="T158" s="6" t="e">
        <f t="shared" si="25"/>
        <v>#DIV/0!</v>
      </c>
      <c r="U158" s="35">
        <v>0</v>
      </c>
      <c r="V158" s="35">
        <v>0</v>
      </c>
      <c r="W158" s="35">
        <v>0</v>
      </c>
      <c r="X158" s="35">
        <v>0</v>
      </c>
      <c r="Y158" s="6">
        <f t="shared" si="26"/>
        <v>1.8059999999999998</v>
      </c>
      <c r="Z158" s="6" t="e">
        <f t="shared" si="27"/>
        <v>#DIV/0!</v>
      </c>
      <c r="AA158" s="8">
        <v>0</v>
      </c>
      <c r="AB158" s="8">
        <v>0</v>
      </c>
      <c r="AC158" s="14" t="s">
        <v>548</v>
      </c>
    </row>
    <row r="159" spans="1:29" ht="47.25">
      <c r="A159" s="3" t="s">
        <v>22</v>
      </c>
      <c r="B159" s="9" t="s">
        <v>321</v>
      </c>
      <c r="C159" s="3" t="s">
        <v>22</v>
      </c>
      <c r="D159" s="5">
        <v>48.787199999999999</v>
      </c>
      <c r="E159" s="3" t="s">
        <v>22</v>
      </c>
      <c r="F159" s="8">
        <v>20.470800000000001</v>
      </c>
      <c r="G159" s="7">
        <f t="shared" si="22"/>
        <v>28.316399999999998</v>
      </c>
      <c r="H159" s="5">
        <v>0</v>
      </c>
      <c r="I159" s="14">
        <v>0</v>
      </c>
      <c r="J159" s="14">
        <v>0</v>
      </c>
      <c r="K159" s="5">
        <v>0</v>
      </c>
      <c r="L159" s="14">
        <v>0</v>
      </c>
      <c r="M159" s="8">
        <v>4.6895999999999995</v>
      </c>
      <c r="N159" s="14">
        <v>0</v>
      </c>
      <c r="O159" s="14">
        <v>0</v>
      </c>
      <c r="P159" s="8">
        <v>4.6895999999999995</v>
      </c>
      <c r="Q159" s="14">
        <v>0</v>
      </c>
      <c r="R159" s="7">
        <f t="shared" si="23"/>
        <v>23.626799999999999</v>
      </c>
      <c r="S159" s="6">
        <f t="shared" si="24"/>
        <v>4.6895999999999995</v>
      </c>
      <c r="T159" s="6" t="e">
        <f t="shared" si="25"/>
        <v>#DIV/0!</v>
      </c>
      <c r="U159" s="35">
        <v>0</v>
      </c>
      <c r="V159" s="35">
        <v>0</v>
      </c>
      <c r="W159" s="35">
        <v>0</v>
      </c>
      <c r="X159" s="35">
        <v>0</v>
      </c>
      <c r="Y159" s="6">
        <f t="shared" si="26"/>
        <v>4.6895999999999995</v>
      </c>
      <c r="Z159" s="6" t="e">
        <f t="shared" si="27"/>
        <v>#DIV/0!</v>
      </c>
      <c r="AA159" s="8">
        <v>0</v>
      </c>
      <c r="AB159" s="8">
        <v>0</v>
      </c>
      <c r="AC159" s="14" t="s">
        <v>549</v>
      </c>
    </row>
    <row r="160" spans="1:29" ht="47.25">
      <c r="A160" s="3" t="s">
        <v>22</v>
      </c>
      <c r="B160" s="9" t="s">
        <v>322</v>
      </c>
      <c r="C160" s="3" t="s">
        <v>22</v>
      </c>
      <c r="D160" s="5">
        <v>26.8</v>
      </c>
      <c r="E160" s="3" t="s">
        <v>22</v>
      </c>
      <c r="F160" s="8">
        <v>10.542</v>
      </c>
      <c r="G160" s="7">
        <f t="shared" si="22"/>
        <v>16.258000000000003</v>
      </c>
      <c r="H160" s="5">
        <v>0</v>
      </c>
      <c r="I160" s="14">
        <v>0</v>
      </c>
      <c r="J160" s="14">
        <v>0</v>
      </c>
      <c r="K160" s="5">
        <v>0</v>
      </c>
      <c r="L160" s="14">
        <v>0</v>
      </c>
      <c r="M160" s="8">
        <v>10.542</v>
      </c>
      <c r="N160" s="14">
        <v>0</v>
      </c>
      <c r="O160" s="14">
        <v>0</v>
      </c>
      <c r="P160" s="8">
        <v>10.542</v>
      </c>
      <c r="Q160" s="14">
        <v>0</v>
      </c>
      <c r="R160" s="7">
        <f t="shared" si="23"/>
        <v>5.7160000000000029</v>
      </c>
      <c r="S160" s="6">
        <f t="shared" si="24"/>
        <v>10.542</v>
      </c>
      <c r="T160" s="6" t="e">
        <f t="shared" si="25"/>
        <v>#DIV/0!</v>
      </c>
      <c r="U160" s="35">
        <v>0</v>
      </c>
      <c r="V160" s="35">
        <v>0</v>
      </c>
      <c r="W160" s="35">
        <v>0</v>
      </c>
      <c r="X160" s="35">
        <v>0</v>
      </c>
      <c r="Y160" s="6">
        <f t="shared" si="26"/>
        <v>10.542</v>
      </c>
      <c r="Z160" s="6" t="e">
        <f t="shared" si="27"/>
        <v>#DIV/0!</v>
      </c>
      <c r="AA160" s="8">
        <v>0</v>
      </c>
      <c r="AB160" s="8">
        <v>0</v>
      </c>
      <c r="AC160" s="14" t="s">
        <v>550</v>
      </c>
    </row>
    <row r="161" spans="1:29" ht="94.5">
      <c r="A161" s="3" t="s">
        <v>22</v>
      </c>
      <c r="B161" s="9" t="s">
        <v>27</v>
      </c>
      <c r="C161" s="3" t="s">
        <v>22</v>
      </c>
      <c r="D161" s="5">
        <v>72</v>
      </c>
      <c r="E161" s="3" t="s">
        <v>22</v>
      </c>
      <c r="F161" s="8">
        <v>30.723599999999998</v>
      </c>
      <c r="G161" s="7">
        <f t="shared" si="22"/>
        <v>41.276400000000002</v>
      </c>
      <c r="H161" s="5">
        <v>0</v>
      </c>
      <c r="I161" s="14">
        <v>0</v>
      </c>
      <c r="J161" s="14">
        <v>0</v>
      </c>
      <c r="K161" s="5">
        <v>0</v>
      </c>
      <c r="L161" s="14">
        <v>0</v>
      </c>
      <c r="M161" s="8">
        <v>10.2624</v>
      </c>
      <c r="N161" s="14">
        <v>0</v>
      </c>
      <c r="O161" s="14">
        <v>0</v>
      </c>
      <c r="P161" s="8">
        <v>10.2624</v>
      </c>
      <c r="Q161" s="14">
        <v>0</v>
      </c>
      <c r="R161" s="7">
        <f t="shared" si="23"/>
        <v>31.014000000000003</v>
      </c>
      <c r="S161" s="6">
        <f t="shared" si="24"/>
        <v>10.2624</v>
      </c>
      <c r="T161" s="6" t="e">
        <f t="shared" si="25"/>
        <v>#DIV/0!</v>
      </c>
      <c r="U161" s="35">
        <v>0</v>
      </c>
      <c r="V161" s="35">
        <v>0</v>
      </c>
      <c r="W161" s="35">
        <v>0</v>
      </c>
      <c r="X161" s="35">
        <v>0</v>
      </c>
      <c r="Y161" s="6">
        <f t="shared" si="26"/>
        <v>10.2624</v>
      </c>
      <c r="Z161" s="6" t="e">
        <f t="shared" si="27"/>
        <v>#DIV/0!</v>
      </c>
      <c r="AA161" s="8">
        <v>0</v>
      </c>
      <c r="AB161" s="8">
        <v>0</v>
      </c>
      <c r="AC161" s="14" t="s">
        <v>536</v>
      </c>
    </row>
    <row r="162" spans="1:29" ht="47.25">
      <c r="A162" s="3" t="s">
        <v>22</v>
      </c>
      <c r="B162" s="9" t="s">
        <v>28</v>
      </c>
      <c r="C162" s="3" t="s">
        <v>22</v>
      </c>
      <c r="D162" s="5">
        <v>23.507200000000001</v>
      </c>
      <c r="E162" s="3" t="s">
        <v>22</v>
      </c>
      <c r="F162" s="8">
        <v>16.0656</v>
      </c>
      <c r="G162" s="7">
        <f t="shared" si="22"/>
        <v>7.4416000000000011</v>
      </c>
      <c r="H162" s="5">
        <v>0</v>
      </c>
      <c r="I162" s="14">
        <v>0</v>
      </c>
      <c r="J162" s="14">
        <v>0</v>
      </c>
      <c r="K162" s="5">
        <v>0</v>
      </c>
      <c r="L162" s="14">
        <v>0</v>
      </c>
      <c r="M162" s="8">
        <v>6.0659999999999998</v>
      </c>
      <c r="N162" s="14">
        <v>0</v>
      </c>
      <c r="O162" s="14">
        <v>0</v>
      </c>
      <c r="P162" s="8">
        <v>6.0659999999999998</v>
      </c>
      <c r="Q162" s="14">
        <v>0</v>
      </c>
      <c r="R162" s="7">
        <f t="shared" si="23"/>
        <v>1.3756000000000013</v>
      </c>
      <c r="S162" s="6">
        <f t="shared" si="24"/>
        <v>6.0659999999999998</v>
      </c>
      <c r="T162" s="6" t="e">
        <f t="shared" si="25"/>
        <v>#DIV/0!</v>
      </c>
      <c r="U162" s="35">
        <v>0</v>
      </c>
      <c r="V162" s="35">
        <v>0</v>
      </c>
      <c r="W162" s="35">
        <v>0</v>
      </c>
      <c r="X162" s="35">
        <v>0</v>
      </c>
      <c r="Y162" s="6">
        <f t="shared" si="26"/>
        <v>6.0659999999999998</v>
      </c>
      <c r="Z162" s="6" t="e">
        <f t="shared" si="27"/>
        <v>#DIV/0!</v>
      </c>
      <c r="AA162" s="8">
        <v>0</v>
      </c>
      <c r="AB162" s="8">
        <v>0</v>
      </c>
      <c r="AC162" s="14" t="s">
        <v>504</v>
      </c>
    </row>
    <row r="163" spans="1:29" ht="31.5">
      <c r="A163" s="3" t="s">
        <v>22</v>
      </c>
      <c r="B163" s="9" t="s">
        <v>323</v>
      </c>
      <c r="C163" s="3" t="s">
        <v>22</v>
      </c>
      <c r="D163" s="5">
        <v>188.8</v>
      </c>
      <c r="E163" s="3" t="s">
        <v>22</v>
      </c>
      <c r="F163" s="8">
        <v>180.87119999999999</v>
      </c>
      <c r="G163" s="7">
        <f t="shared" si="22"/>
        <v>7.9288000000000238</v>
      </c>
      <c r="H163" s="5">
        <v>0</v>
      </c>
      <c r="I163" s="14">
        <v>0</v>
      </c>
      <c r="J163" s="14">
        <v>0</v>
      </c>
      <c r="K163" s="5">
        <v>0</v>
      </c>
      <c r="L163" s="14">
        <v>0</v>
      </c>
      <c r="M163" s="8">
        <v>5.9051999999999998</v>
      </c>
      <c r="N163" s="14">
        <v>0</v>
      </c>
      <c r="O163" s="14">
        <v>0</v>
      </c>
      <c r="P163" s="8">
        <v>5.9051999999999998</v>
      </c>
      <c r="Q163" s="14">
        <v>0</v>
      </c>
      <c r="R163" s="7">
        <f t="shared" si="23"/>
        <v>2.023600000000024</v>
      </c>
      <c r="S163" s="6">
        <f t="shared" si="24"/>
        <v>5.9051999999999998</v>
      </c>
      <c r="T163" s="6" t="e">
        <f t="shared" si="25"/>
        <v>#DIV/0!</v>
      </c>
      <c r="U163" s="35">
        <v>0</v>
      </c>
      <c r="V163" s="35">
        <v>0</v>
      </c>
      <c r="W163" s="35">
        <v>0</v>
      </c>
      <c r="X163" s="35">
        <v>0</v>
      </c>
      <c r="Y163" s="6">
        <f t="shared" si="26"/>
        <v>5.9051999999999998</v>
      </c>
      <c r="Z163" s="6" t="e">
        <f t="shared" si="27"/>
        <v>#DIV/0!</v>
      </c>
      <c r="AA163" s="8">
        <v>0</v>
      </c>
      <c r="AB163" s="8">
        <v>0</v>
      </c>
      <c r="AC163" s="14" t="s">
        <v>509</v>
      </c>
    </row>
    <row r="164" spans="1:29" ht="94.5">
      <c r="A164" s="3" t="s">
        <v>22</v>
      </c>
      <c r="B164" s="9" t="s">
        <v>324</v>
      </c>
      <c r="C164" s="3" t="s">
        <v>22</v>
      </c>
      <c r="D164" s="5">
        <v>160</v>
      </c>
      <c r="E164" s="3" t="s">
        <v>22</v>
      </c>
      <c r="F164" s="8">
        <v>83.956800000000001</v>
      </c>
      <c r="G164" s="7">
        <f t="shared" si="22"/>
        <v>76.043199999999999</v>
      </c>
      <c r="H164" s="5">
        <v>0</v>
      </c>
      <c r="I164" s="14">
        <v>0</v>
      </c>
      <c r="J164" s="14">
        <v>0</v>
      </c>
      <c r="K164" s="5">
        <v>0</v>
      </c>
      <c r="L164" s="14">
        <v>0</v>
      </c>
      <c r="M164" s="8">
        <v>46.815599999999996</v>
      </c>
      <c r="N164" s="14">
        <v>0</v>
      </c>
      <c r="O164" s="14">
        <v>0</v>
      </c>
      <c r="P164" s="8">
        <v>46.815599999999996</v>
      </c>
      <c r="Q164" s="14">
        <v>0</v>
      </c>
      <c r="R164" s="7">
        <f t="shared" si="23"/>
        <v>29.227600000000002</v>
      </c>
      <c r="S164" s="6">
        <f t="shared" si="24"/>
        <v>46.815599999999996</v>
      </c>
      <c r="T164" s="6" t="e">
        <f t="shared" si="25"/>
        <v>#DIV/0!</v>
      </c>
      <c r="U164" s="35">
        <v>0</v>
      </c>
      <c r="V164" s="35">
        <v>0</v>
      </c>
      <c r="W164" s="35">
        <v>0</v>
      </c>
      <c r="X164" s="35">
        <v>0</v>
      </c>
      <c r="Y164" s="6">
        <f t="shared" si="26"/>
        <v>46.815599999999996</v>
      </c>
      <c r="Z164" s="6" t="e">
        <f t="shared" si="27"/>
        <v>#DIV/0!</v>
      </c>
      <c r="AA164" s="8">
        <v>0</v>
      </c>
      <c r="AB164" s="8">
        <v>0</v>
      </c>
      <c r="AC164" s="14" t="s">
        <v>536</v>
      </c>
    </row>
    <row r="165" spans="1:29" ht="31.5">
      <c r="A165" s="3" t="s">
        <v>22</v>
      </c>
      <c r="B165" s="9" t="s">
        <v>325</v>
      </c>
      <c r="C165" s="3" t="s">
        <v>22</v>
      </c>
      <c r="D165" s="5">
        <v>8.84</v>
      </c>
      <c r="E165" s="3" t="s">
        <v>22</v>
      </c>
      <c r="F165" s="8">
        <v>4.1124000000000001</v>
      </c>
      <c r="G165" s="7">
        <f t="shared" si="22"/>
        <v>4.7275999999999998</v>
      </c>
      <c r="H165" s="5">
        <v>0</v>
      </c>
      <c r="I165" s="14">
        <v>0</v>
      </c>
      <c r="J165" s="14">
        <v>0</v>
      </c>
      <c r="K165" s="5">
        <v>0</v>
      </c>
      <c r="L165" s="14">
        <v>0</v>
      </c>
      <c r="M165" s="8">
        <v>4.1124000000000001</v>
      </c>
      <c r="N165" s="14">
        <v>0</v>
      </c>
      <c r="O165" s="14">
        <v>0</v>
      </c>
      <c r="P165" s="8">
        <v>4.1124000000000001</v>
      </c>
      <c r="Q165" s="14">
        <v>0</v>
      </c>
      <c r="R165" s="7">
        <f t="shared" si="23"/>
        <v>0.61519999999999975</v>
      </c>
      <c r="S165" s="6">
        <f t="shared" si="24"/>
        <v>4.1124000000000001</v>
      </c>
      <c r="T165" s="6" t="e">
        <f t="shared" si="25"/>
        <v>#DIV/0!</v>
      </c>
      <c r="U165" s="35">
        <v>0</v>
      </c>
      <c r="V165" s="35">
        <v>0</v>
      </c>
      <c r="W165" s="35">
        <v>0</v>
      </c>
      <c r="X165" s="35">
        <v>0</v>
      </c>
      <c r="Y165" s="6">
        <f t="shared" si="26"/>
        <v>4.1124000000000001</v>
      </c>
      <c r="Z165" s="6" t="e">
        <f t="shared" si="27"/>
        <v>#DIV/0!</v>
      </c>
      <c r="AA165" s="8">
        <v>0</v>
      </c>
      <c r="AB165" s="8">
        <v>0</v>
      </c>
      <c r="AC165" s="14" t="s">
        <v>551</v>
      </c>
    </row>
    <row r="166" spans="1:29" ht="63">
      <c r="A166" s="3" t="s">
        <v>22</v>
      </c>
      <c r="B166" s="9" t="s">
        <v>326</v>
      </c>
      <c r="C166" s="3" t="s">
        <v>22</v>
      </c>
      <c r="D166" s="5">
        <v>22</v>
      </c>
      <c r="E166" s="3" t="s">
        <v>22</v>
      </c>
      <c r="F166" s="8">
        <v>9.9816000000000003</v>
      </c>
      <c r="G166" s="7">
        <f t="shared" si="22"/>
        <v>12.0184</v>
      </c>
      <c r="H166" s="5">
        <v>0</v>
      </c>
      <c r="I166" s="14">
        <v>0</v>
      </c>
      <c r="J166" s="14">
        <v>0</v>
      </c>
      <c r="K166" s="5">
        <v>0</v>
      </c>
      <c r="L166" s="14">
        <v>0</v>
      </c>
      <c r="M166" s="8">
        <v>9.9815999999999985</v>
      </c>
      <c r="N166" s="14">
        <v>0</v>
      </c>
      <c r="O166" s="14">
        <v>0</v>
      </c>
      <c r="P166" s="8">
        <v>9.9815999999999985</v>
      </c>
      <c r="Q166" s="14">
        <v>0</v>
      </c>
      <c r="R166" s="7">
        <f t="shared" si="23"/>
        <v>2.0368000000000013</v>
      </c>
      <c r="S166" s="6">
        <f t="shared" si="24"/>
        <v>9.9815999999999985</v>
      </c>
      <c r="T166" s="6" t="e">
        <f t="shared" si="25"/>
        <v>#DIV/0!</v>
      </c>
      <c r="U166" s="35">
        <v>0</v>
      </c>
      <c r="V166" s="35">
        <v>0</v>
      </c>
      <c r="W166" s="35">
        <v>0</v>
      </c>
      <c r="X166" s="35">
        <v>0</v>
      </c>
      <c r="Y166" s="6">
        <f t="shared" si="26"/>
        <v>9.9815999999999985</v>
      </c>
      <c r="Z166" s="6" t="e">
        <f t="shared" si="27"/>
        <v>#DIV/0!</v>
      </c>
      <c r="AA166" s="8">
        <v>0</v>
      </c>
      <c r="AB166" s="8">
        <v>0</v>
      </c>
      <c r="AC166" s="14" t="s">
        <v>552</v>
      </c>
    </row>
    <row r="167" spans="1:29" ht="47.25">
      <c r="A167" s="3" t="s">
        <v>22</v>
      </c>
      <c r="B167" s="9" t="s">
        <v>327</v>
      </c>
      <c r="C167" s="3" t="s">
        <v>22</v>
      </c>
      <c r="D167" s="5">
        <v>139.536</v>
      </c>
      <c r="E167" s="3" t="s">
        <v>22</v>
      </c>
      <c r="F167" s="8">
        <v>0.36</v>
      </c>
      <c r="G167" s="7">
        <f t="shared" si="22"/>
        <v>139.17599999999999</v>
      </c>
      <c r="H167" s="5">
        <v>0</v>
      </c>
      <c r="I167" s="14">
        <v>0</v>
      </c>
      <c r="J167" s="14">
        <v>0</v>
      </c>
      <c r="K167" s="5">
        <v>0</v>
      </c>
      <c r="L167" s="14">
        <v>0</v>
      </c>
      <c r="M167" s="8">
        <v>0.36</v>
      </c>
      <c r="N167" s="14">
        <v>0</v>
      </c>
      <c r="O167" s="14">
        <v>0</v>
      </c>
      <c r="P167" s="8">
        <v>0.36</v>
      </c>
      <c r="Q167" s="14">
        <v>0</v>
      </c>
      <c r="R167" s="7">
        <f t="shared" si="23"/>
        <v>138.81599999999997</v>
      </c>
      <c r="S167" s="6">
        <f t="shared" si="24"/>
        <v>0.36</v>
      </c>
      <c r="T167" s="6" t="e">
        <f t="shared" si="25"/>
        <v>#DIV/0!</v>
      </c>
      <c r="U167" s="35">
        <v>0</v>
      </c>
      <c r="V167" s="35">
        <v>0</v>
      </c>
      <c r="W167" s="35">
        <v>0</v>
      </c>
      <c r="X167" s="35">
        <v>0</v>
      </c>
      <c r="Y167" s="6">
        <f t="shared" si="26"/>
        <v>0.36</v>
      </c>
      <c r="Z167" s="6" t="e">
        <f t="shared" si="27"/>
        <v>#DIV/0!</v>
      </c>
      <c r="AA167" s="8">
        <v>0</v>
      </c>
      <c r="AB167" s="8">
        <v>0</v>
      </c>
      <c r="AC167" s="14" t="s">
        <v>553</v>
      </c>
    </row>
    <row r="168" spans="1:29" ht="47.25">
      <c r="A168" s="3" t="s">
        <v>22</v>
      </c>
      <c r="B168" s="9" t="s">
        <v>328</v>
      </c>
      <c r="C168" s="3" t="s">
        <v>22</v>
      </c>
      <c r="D168" s="5">
        <v>14.0152</v>
      </c>
      <c r="E168" s="3" t="s">
        <v>22</v>
      </c>
      <c r="F168" s="8">
        <v>5.1971999999999996</v>
      </c>
      <c r="G168" s="7">
        <f t="shared" si="22"/>
        <v>8.8180000000000014</v>
      </c>
      <c r="H168" s="5">
        <v>0</v>
      </c>
      <c r="I168" s="14">
        <v>0</v>
      </c>
      <c r="J168" s="14">
        <v>0</v>
      </c>
      <c r="K168" s="5">
        <v>0</v>
      </c>
      <c r="L168" s="14">
        <v>0</v>
      </c>
      <c r="M168" s="8">
        <v>5.1972000000000005</v>
      </c>
      <c r="N168" s="14">
        <v>0</v>
      </c>
      <c r="O168" s="14">
        <v>0</v>
      </c>
      <c r="P168" s="8">
        <v>5.1972000000000005</v>
      </c>
      <c r="Q168" s="14">
        <v>0</v>
      </c>
      <c r="R168" s="7">
        <f t="shared" si="23"/>
        <v>3.6208000000000009</v>
      </c>
      <c r="S168" s="6">
        <f t="shared" si="24"/>
        <v>5.1972000000000005</v>
      </c>
      <c r="T168" s="6" t="e">
        <f t="shared" si="25"/>
        <v>#DIV/0!</v>
      </c>
      <c r="U168" s="35">
        <v>0</v>
      </c>
      <c r="V168" s="35">
        <v>0</v>
      </c>
      <c r="W168" s="35">
        <v>0</v>
      </c>
      <c r="X168" s="35">
        <v>0</v>
      </c>
      <c r="Y168" s="6">
        <f t="shared" si="26"/>
        <v>5.1972000000000005</v>
      </c>
      <c r="Z168" s="6" t="e">
        <f t="shared" si="27"/>
        <v>#DIV/0!</v>
      </c>
      <c r="AA168" s="8">
        <v>0</v>
      </c>
      <c r="AB168" s="8">
        <v>0</v>
      </c>
      <c r="AC168" s="14" t="s">
        <v>554</v>
      </c>
    </row>
    <row r="169" spans="1:29" ht="47.25">
      <c r="A169" s="3" t="s">
        <v>22</v>
      </c>
      <c r="B169" s="9" t="s">
        <v>329</v>
      </c>
      <c r="C169" s="3" t="s">
        <v>22</v>
      </c>
      <c r="D169" s="5">
        <v>15.64</v>
      </c>
      <c r="E169" s="3" t="s">
        <v>22</v>
      </c>
      <c r="F169" s="8">
        <v>4.8552</v>
      </c>
      <c r="G169" s="7">
        <f t="shared" si="22"/>
        <v>10.784800000000001</v>
      </c>
      <c r="H169" s="5">
        <v>0</v>
      </c>
      <c r="I169" s="14">
        <v>0</v>
      </c>
      <c r="J169" s="14">
        <v>0</v>
      </c>
      <c r="K169" s="5">
        <v>0</v>
      </c>
      <c r="L169" s="14">
        <v>0</v>
      </c>
      <c r="M169" s="8">
        <v>4.8552</v>
      </c>
      <c r="N169" s="14">
        <v>0</v>
      </c>
      <c r="O169" s="14">
        <v>0</v>
      </c>
      <c r="P169" s="8">
        <v>4.8552</v>
      </c>
      <c r="Q169" s="14">
        <v>0</v>
      </c>
      <c r="R169" s="7">
        <f t="shared" si="23"/>
        <v>5.9296000000000006</v>
      </c>
      <c r="S169" s="6">
        <f t="shared" si="24"/>
        <v>4.8552</v>
      </c>
      <c r="T169" s="6" t="e">
        <f t="shared" si="25"/>
        <v>#DIV/0!</v>
      </c>
      <c r="U169" s="35">
        <v>0</v>
      </c>
      <c r="V169" s="35">
        <v>0</v>
      </c>
      <c r="W169" s="35">
        <v>0</v>
      </c>
      <c r="X169" s="35">
        <v>0</v>
      </c>
      <c r="Y169" s="6">
        <f t="shared" si="26"/>
        <v>4.8552</v>
      </c>
      <c r="Z169" s="6" t="e">
        <f t="shared" si="27"/>
        <v>#DIV/0!</v>
      </c>
      <c r="AA169" s="8">
        <v>0</v>
      </c>
      <c r="AB169" s="8">
        <v>0</v>
      </c>
      <c r="AC169" s="14" t="s">
        <v>555</v>
      </c>
    </row>
    <row r="170" spans="1:29" ht="47.25">
      <c r="A170" s="3" t="s">
        <v>22</v>
      </c>
      <c r="B170" s="9" t="s">
        <v>330</v>
      </c>
      <c r="C170" s="3" t="s">
        <v>22</v>
      </c>
      <c r="D170" s="5">
        <v>22.617599999999999</v>
      </c>
      <c r="E170" s="3" t="s">
        <v>22</v>
      </c>
      <c r="F170" s="8">
        <v>19.376399999999997</v>
      </c>
      <c r="G170" s="7">
        <f t="shared" si="22"/>
        <v>3.2412000000000027</v>
      </c>
      <c r="H170" s="5">
        <v>0</v>
      </c>
      <c r="I170" s="14">
        <v>0</v>
      </c>
      <c r="J170" s="14">
        <v>0</v>
      </c>
      <c r="K170" s="5">
        <v>0</v>
      </c>
      <c r="L170" s="14">
        <v>0</v>
      </c>
      <c r="M170" s="8">
        <v>1.3188</v>
      </c>
      <c r="N170" s="14">
        <v>0</v>
      </c>
      <c r="O170" s="14">
        <v>0</v>
      </c>
      <c r="P170" s="8">
        <v>1.3188</v>
      </c>
      <c r="Q170" s="14">
        <v>0</v>
      </c>
      <c r="R170" s="7">
        <f t="shared" si="23"/>
        <v>1.9224000000000028</v>
      </c>
      <c r="S170" s="6">
        <f t="shared" si="24"/>
        <v>1.3188</v>
      </c>
      <c r="T170" s="6" t="e">
        <f t="shared" si="25"/>
        <v>#DIV/0!</v>
      </c>
      <c r="U170" s="35">
        <v>0</v>
      </c>
      <c r="V170" s="35">
        <v>0</v>
      </c>
      <c r="W170" s="35">
        <v>0</v>
      </c>
      <c r="X170" s="35">
        <v>0</v>
      </c>
      <c r="Y170" s="6">
        <f t="shared" si="26"/>
        <v>1.3188</v>
      </c>
      <c r="Z170" s="6" t="e">
        <f t="shared" si="27"/>
        <v>#DIV/0!</v>
      </c>
      <c r="AA170" s="8">
        <v>0</v>
      </c>
      <c r="AB170" s="8">
        <v>0</v>
      </c>
      <c r="AC170" s="14" t="s">
        <v>556</v>
      </c>
    </row>
    <row r="171" spans="1:29" ht="63">
      <c r="A171" s="3" t="s">
        <v>22</v>
      </c>
      <c r="B171" s="9" t="s">
        <v>46</v>
      </c>
      <c r="C171" s="3" t="s">
        <v>22</v>
      </c>
      <c r="D171" s="5">
        <v>38.22</v>
      </c>
      <c r="E171" s="3" t="s">
        <v>22</v>
      </c>
      <c r="F171" s="8">
        <v>9.0839999999999996</v>
      </c>
      <c r="G171" s="7">
        <f t="shared" si="22"/>
        <v>29.135999999999999</v>
      </c>
      <c r="H171" s="5">
        <v>0</v>
      </c>
      <c r="I171" s="14">
        <v>0</v>
      </c>
      <c r="J171" s="14">
        <v>0</v>
      </c>
      <c r="K171" s="5">
        <v>0</v>
      </c>
      <c r="L171" s="14">
        <v>0</v>
      </c>
      <c r="M171" s="8">
        <v>9.0839999999999996</v>
      </c>
      <c r="N171" s="14">
        <v>0</v>
      </c>
      <c r="O171" s="14">
        <v>0</v>
      </c>
      <c r="P171" s="8">
        <v>9.0839999999999996</v>
      </c>
      <c r="Q171" s="14">
        <v>0</v>
      </c>
      <c r="R171" s="7">
        <f t="shared" si="23"/>
        <v>20.052</v>
      </c>
      <c r="S171" s="6">
        <f t="shared" si="24"/>
        <v>9.0839999999999996</v>
      </c>
      <c r="T171" s="6" t="e">
        <f t="shared" si="25"/>
        <v>#DIV/0!</v>
      </c>
      <c r="U171" s="35">
        <v>0</v>
      </c>
      <c r="V171" s="35">
        <v>0</v>
      </c>
      <c r="W171" s="35">
        <v>0</v>
      </c>
      <c r="X171" s="35">
        <v>0</v>
      </c>
      <c r="Y171" s="6">
        <f t="shared" si="26"/>
        <v>9.0839999999999996</v>
      </c>
      <c r="Z171" s="6" t="e">
        <f t="shared" si="27"/>
        <v>#DIV/0!</v>
      </c>
      <c r="AA171" s="8">
        <v>0</v>
      </c>
      <c r="AB171" s="8">
        <v>0</v>
      </c>
      <c r="AC171" s="14" t="s">
        <v>557</v>
      </c>
    </row>
    <row r="172" spans="1:29" ht="31.5">
      <c r="A172" s="3" t="s">
        <v>22</v>
      </c>
      <c r="B172" s="9" t="s">
        <v>47</v>
      </c>
      <c r="C172" s="3" t="s">
        <v>22</v>
      </c>
      <c r="D172" s="5">
        <v>15.505599999999999</v>
      </c>
      <c r="E172" s="3" t="s">
        <v>22</v>
      </c>
      <c r="F172" s="8">
        <v>6.6912000000000003</v>
      </c>
      <c r="G172" s="7">
        <f t="shared" si="22"/>
        <v>8.8143999999999991</v>
      </c>
      <c r="H172" s="5">
        <v>0</v>
      </c>
      <c r="I172" s="14">
        <v>0</v>
      </c>
      <c r="J172" s="14">
        <v>0</v>
      </c>
      <c r="K172" s="5">
        <v>0</v>
      </c>
      <c r="L172" s="14">
        <v>0</v>
      </c>
      <c r="M172" s="8">
        <v>6.6911999999999994</v>
      </c>
      <c r="N172" s="14">
        <v>0</v>
      </c>
      <c r="O172" s="14">
        <v>0</v>
      </c>
      <c r="P172" s="8">
        <v>6.6911999999999994</v>
      </c>
      <c r="Q172" s="14">
        <v>0</v>
      </c>
      <c r="R172" s="7">
        <f>G172-M172</f>
        <v>2.1231999999999998</v>
      </c>
      <c r="S172" s="6">
        <f t="shared" si="24"/>
        <v>6.6911999999999994</v>
      </c>
      <c r="T172" s="6" t="e">
        <f t="shared" si="25"/>
        <v>#DIV/0!</v>
      </c>
      <c r="U172" s="35">
        <v>0</v>
      </c>
      <c r="V172" s="35">
        <v>0</v>
      </c>
      <c r="W172" s="35">
        <v>0</v>
      </c>
      <c r="X172" s="35">
        <v>0</v>
      </c>
      <c r="Y172" s="6">
        <f t="shared" si="26"/>
        <v>6.6911999999999994</v>
      </c>
      <c r="Z172" s="6" t="e">
        <f t="shared" si="27"/>
        <v>#DIV/0!</v>
      </c>
      <c r="AA172" s="8">
        <v>0</v>
      </c>
      <c r="AB172" s="8">
        <v>0</v>
      </c>
      <c r="AC172" s="14" t="s">
        <v>558</v>
      </c>
    </row>
    <row r="173" spans="1:29" ht="126">
      <c r="A173" s="3" t="s">
        <v>22</v>
      </c>
      <c r="B173" s="9" t="s">
        <v>331</v>
      </c>
      <c r="C173" s="3" t="s">
        <v>22</v>
      </c>
      <c r="D173" s="5">
        <v>48.940800000000003</v>
      </c>
      <c r="E173" s="3" t="s">
        <v>22</v>
      </c>
      <c r="F173" s="8">
        <v>18.940799999999999</v>
      </c>
      <c r="G173" s="7">
        <f t="shared" si="22"/>
        <v>30.000000000000004</v>
      </c>
      <c r="H173" s="5">
        <v>0</v>
      </c>
      <c r="I173" s="14">
        <v>0</v>
      </c>
      <c r="J173" s="14">
        <v>0</v>
      </c>
      <c r="K173" s="5">
        <v>0</v>
      </c>
      <c r="L173" s="14">
        <v>0</v>
      </c>
      <c r="M173" s="8">
        <v>18.940799999999999</v>
      </c>
      <c r="N173" s="14">
        <v>0</v>
      </c>
      <c r="O173" s="14">
        <v>0</v>
      </c>
      <c r="P173" s="8">
        <v>18.940799999999999</v>
      </c>
      <c r="Q173" s="14">
        <v>0</v>
      </c>
      <c r="R173" s="7">
        <f t="shared" si="23"/>
        <v>11.059200000000004</v>
      </c>
      <c r="S173" s="6">
        <f t="shared" si="24"/>
        <v>18.940799999999999</v>
      </c>
      <c r="T173" s="6" t="e">
        <f t="shared" si="25"/>
        <v>#DIV/0!</v>
      </c>
      <c r="U173" s="35">
        <v>0</v>
      </c>
      <c r="V173" s="35">
        <v>0</v>
      </c>
      <c r="W173" s="35">
        <v>0</v>
      </c>
      <c r="X173" s="35">
        <v>0</v>
      </c>
      <c r="Y173" s="6">
        <f t="shared" si="26"/>
        <v>18.940799999999999</v>
      </c>
      <c r="Z173" s="6" t="e">
        <f t="shared" si="27"/>
        <v>#DIV/0!</v>
      </c>
      <c r="AA173" s="8">
        <v>0</v>
      </c>
      <c r="AB173" s="8">
        <v>0</v>
      </c>
      <c r="AC173" s="14" t="s">
        <v>559</v>
      </c>
    </row>
    <row r="174" spans="1:29" ht="31.5">
      <c r="A174" s="3" t="s">
        <v>22</v>
      </c>
      <c r="B174" s="9" t="s">
        <v>332</v>
      </c>
      <c r="C174" s="3" t="s">
        <v>22</v>
      </c>
      <c r="D174" s="5">
        <v>32.8628</v>
      </c>
      <c r="E174" s="3" t="s">
        <v>22</v>
      </c>
      <c r="F174" s="8">
        <v>12.8628</v>
      </c>
      <c r="G174" s="7">
        <f t="shared" ref="G174:G237" si="28">D174-F174</f>
        <v>20</v>
      </c>
      <c r="H174" s="5">
        <v>0</v>
      </c>
      <c r="I174" s="14">
        <v>0</v>
      </c>
      <c r="J174" s="14">
        <v>0</v>
      </c>
      <c r="K174" s="5">
        <v>0</v>
      </c>
      <c r="L174" s="14">
        <v>0</v>
      </c>
      <c r="M174" s="8">
        <v>12.862799999999998</v>
      </c>
      <c r="N174" s="14">
        <v>0</v>
      </c>
      <c r="O174" s="14">
        <v>0</v>
      </c>
      <c r="P174" s="8">
        <v>12.862799999999998</v>
      </c>
      <c r="Q174" s="14">
        <v>0</v>
      </c>
      <c r="R174" s="7">
        <f t="shared" ref="R174:R237" si="29">G174-M174</f>
        <v>7.1372000000000018</v>
      </c>
      <c r="S174" s="6">
        <f t="shared" ref="S174:S237" si="30">M174-H174</f>
        <v>12.862799999999998</v>
      </c>
      <c r="T174" s="6" t="e">
        <f t="shared" ref="T174:T237" si="31">(M174*100)/H174</f>
        <v>#DIV/0!</v>
      </c>
      <c r="U174" s="35">
        <v>0</v>
      </c>
      <c r="V174" s="35">
        <v>0</v>
      </c>
      <c r="W174" s="35">
        <v>0</v>
      </c>
      <c r="X174" s="35">
        <v>0</v>
      </c>
      <c r="Y174" s="6">
        <f t="shared" ref="Y174:Y237" si="32">M174-H174</f>
        <v>12.862799999999998</v>
      </c>
      <c r="Z174" s="6" t="e">
        <f t="shared" ref="Z174:Z237" si="33">(M174*100)/H174</f>
        <v>#DIV/0!</v>
      </c>
      <c r="AA174" s="8">
        <v>0</v>
      </c>
      <c r="AB174" s="8">
        <v>0</v>
      </c>
      <c r="AC174" s="14" t="s">
        <v>560</v>
      </c>
    </row>
    <row r="175" spans="1:29" ht="47.25">
      <c r="A175" s="3" t="s">
        <v>22</v>
      </c>
      <c r="B175" s="9" t="s">
        <v>48</v>
      </c>
      <c r="C175" s="3" t="s">
        <v>22</v>
      </c>
      <c r="D175" s="5">
        <v>4.5888</v>
      </c>
      <c r="E175" s="3" t="s">
        <v>22</v>
      </c>
      <c r="F175" s="8">
        <v>1.5888</v>
      </c>
      <c r="G175" s="7">
        <f t="shared" si="28"/>
        <v>3</v>
      </c>
      <c r="H175" s="5">
        <v>0</v>
      </c>
      <c r="I175" s="14">
        <v>0</v>
      </c>
      <c r="J175" s="14">
        <v>0</v>
      </c>
      <c r="K175" s="5">
        <v>0</v>
      </c>
      <c r="L175" s="14">
        <v>0</v>
      </c>
      <c r="M175" s="8">
        <v>1.5888</v>
      </c>
      <c r="N175" s="14">
        <v>0</v>
      </c>
      <c r="O175" s="14">
        <v>0</v>
      </c>
      <c r="P175" s="8">
        <v>1.5888</v>
      </c>
      <c r="Q175" s="14">
        <v>0</v>
      </c>
      <c r="R175" s="7">
        <f t="shared" si="29"/>
        <v>1.4112</v>
      </c>
      <c r="S175" s="6">
        <f t="shared" si="30"/>
        <v>1.5888</v>
      </c>
      <c r="T175" s="6" t="e">
        <f t="shared" si="31"/>
        <v>#DIV/0!</v>
      </c>
      <c r="U175" s="35">
        <v>0</v>
      </c>
      <c r="V175" s="35">
        <v>0</v>
      </c>
      <c r="W175" s="35">
        <v>0</v>
      </c>
      <c r="X175" s="35">
        <v>0</v>
      </c>
      <c r="Y175" s="6">
        <f t="shared" si="32"/>
        <v>1.5888</v>
      </c>
      <c r="Z175" s="6" t="e">
        <f t="shared" si="33"/>
        <v>#DIV/0!</v>
      </c>
      <c r="AA175" s="8">
        <v>0</v>
      </c>
      <c r="AB175" s="8">
        <v>0</v>
      </c>
      <c r="AC175" s="14" t="s">
        <v>561</v>
      </c>
    </row>
    <row r="176" spans="1:29" ht="31.5">
      <c r="A176" s="3" t="s">
        <v>22</v>
      </c>
      <c r="B176" s="9" t="s">
        <v>333</v>
      </c>
      <c r="C176" s="3" t="s">
        <v>22</v>
      </c>
      <c r="D176" s="5">
        <v>2.5787999999999998</v>
      </c>
      <c r="E176" s="3" t="s">
        <v>22</v>
      </c>
      <c r="F176" s="8">
        <v>2.5787999999999998</v>
      </c>
      <c r="G176" s="7">
        <f t="shared" si="28"/>
        <v>0</v>
      </c>
      <c r="H176" s="5">
        <v>0</v>
      </c>
      <c r="I176" s="14">
        <v>0</v>
      </c>
      <c r="J176" s="14">
        <v>0</v>
      </c>
      <c r="K176" s="5">
        <v>0</v>
      </c>
      <c r="L176" s="14">
        <v>0</v>
      </c>
      <c r="M176" s="8">
        <v>2.5787999999999998</v>
      </c>
      <c r="N176" s="14">
        <v>0</v>
      </c>
      <c r="O176" s="14">
        <v>0</v>
      </c>
      <c r="P176" s="8">
        <v>2.5787999999999998</v>
      </c>
      <c r="Q176" s="14">
        <v>0</v>
      </c>
      <c r="R176" s="7">
        <f t="shared" si="29"/>
        <v>-2.5787999999999998</v>
      </c>
      <c r="S176" s="6">
        <f t="shared" si="30"/>
        <v>2.5787999999999998</v>
      </c>
      <c r="T176" s="6" t="e">
        <f t="shared" si="31"/>
        <v>#DIV/0!</v>
      </c>
      <c r="U176" s="35">
        <v>0</v>
      </c>
      <c r="V176" s="35">
        <v>0</v>
      </c>
      <c r="W176" s="35">
        <v>0</v>
      </c>
      <c r="X176" s="35">
        <v>0</v>
      </c>
      <c r="Y176" s="6">
        <f t="shared" si="32"/>
        <v>2.5787999999999998</v>
      </c>
      <c r="Z176" s="6" t="e">
        <f t="shared" si="33"/>
        <v>#DIV/0!</v>
      </c>
      <c r="AA176" s="8">
        <v>0</v>
      </c>
      <c r="AB176" s="8">
        <v>0</v>
      </c>
      <c r="AC176" s="14" t="s">
        <v>562</v>
      </c>
    </row>
    <row r="177" spans="1:29" ht="31.5">
      <c r="A177" s="3" t="s">
        <v>22</v>
      </c>
      <c r="B177" s="9" t="s">
        <v>334</v>
      </c>
      <c r="C177" s="3" t="s">
        <v>22</v>
      </c>
      <c r="D177" s="5">
        <v>4.7712000000000003</v>
      </c>
      <c r="E177" s="3" t="s">
        <v>22</v>
      </c>
      <c r="F177" s="8">
        <v>1.7712000000000001</v>
      </c>
      <c r="G177" s="7">
        <f t="shared" si="28"/>
        <v>3</v>
      </c>
      <c r="H177" s="5">
        <v>0</v>
      </c>
      <c r="I177" s="14">
        <v>0</v>
      </c>
      <c r="J177" s="14">
        <v>0</v>
      </c>
      <c r="K177" s="5">
        <v>0</v>
      </c>
      <c r="L177" s="14">
        <v>0</v>
      </c>
      <c r="M177" s="8">
        <v>1.7711999999999999</v>
      </c>
      <c r="N177" s="14">
        <v>0</v>
      </c>
      <c r="O177" s="14">
        <v>0</v>
      </c>
      <c r="P177" s="8">
        <v>1.7711999999999999</v>
      </c>
      <c r="Q177" s="14">
        <v>0</v>
      </c>
      <c r="R177" s="7">
        <f t="shared" si="29"/>
        <v>1.2288000000000001</v>
      </c>
      <c r="S177" s="6">
        <f t="shared" si="30"/>
        <v>1.7711999999999999</v>
      </c>
      <c r="T177" s="6" t="e">
        <f t="shared" si="31"/>
        <v>#DIV/0!</v>
      </c>
      <c r="U177" s="35">
        <v>0</v>
      </c>
      <c r="V177" s="35">
        <v>0</v>
      </c>
      <c r="W177" s="35">
        <v>0</v>
      </c>
      <c r="X177" s="35">
        <v>0</v>
      </c>
      <c r="Y177" s="6">
        <f t="shared" si="32"/>
        <v>1.7711999999999999</v>
      </c>
      <c r="Z177" s="6" t="e">
        <f t="shared" si="33"/>
        <v>#DIV/0!</v>
      </c>
      <c r="AA177" s="8">
        <v>0</v>
      </c>
      <c r="AB177" s="8">
        <v>0</v>
      </c>
      <c r="AC177" s="14" t="s">
        <v>562</v>
      </c>
    </row>
    <row r="178" spans="1:29" ht="31.5">
      <c r="A178" s="3" t="s">
        <v>22</v>
      </c>
      <c r="B178" s="9" t="s">
        <v>335</v>
      </c>
      <c r="C178" s="3" t="s">
        <v>22</v>
      </c>
      <c r="D178" s="5">
        <v>5.1588000000000003</v>
      </c>
      <c r="E178" s="3" t="s">
        <v>22</v>
      </c>
      <c r="F178" s="8">
        <v>2.1587999999999998</v>
      </c>
      <c r="G178" s="7">
        <f t="shared" si="28"/>
        <v>3.0000000000000004</v>
      </c>
      <c r="H178" s="5">
        <v>0</v>
      </c>
      <c r="I178" s="14">
        <v>0</v>
      </c>
      <c r="J178" s="14">
        <v>0</v>
      </c>
      <c r="K178" s="5">
        <v>0</v>
      </c>
      <c r="L178" s="14">
        <v>0</v>
      </c>
      <c r="M178" s="8">
        <v>2.1587999999999998</v>
      </c>
      <c r="N178" s="14">
        <v>0</v>
      </c>
      <c r="O178" s="14">
        <v>0</v>
      </c>
      <c r="P178" s="8">
        <v>2.1587999999999998</v>
      </c>
      <c r="Q178" s="14">
        <v>0</v>
      </c>
      <c r="R178" s="7">
        <f t="shared" si="29"/>
        <v>0.84120000000000061</v>
      </c>
      <c r="S178" s="6">
        <f t="shared" si="30"/>
        <v>2.1587999999999998</v>
      </c>
      <c r="T178" s="6" t="e">
        <f t="shared" si="31"/>
        <v>#DIV/0!</v>
      </c>
      <c r="U178" s="35">
        <v>0</v>
      </c>
      <c r="V178" s="35">
        <v>0</v>
      </c>
      <c r="W178" s="35">
        <v>0</v>
      </c>
      <c r="X178" s="35">
        <v>0</v>
      </c>
      <c r="Y178" s="6">
        <f t="shared" si="32"/>
        <v>2.1587999999999998</v>
      </c>
      <c r="Z178" s="6" t="e">
        <f t="shared" si="33"/>
        <v>#DIV/0!</v>
      </c>
      <c r="AA178" s="8">
        <v>0</v>
      </c>
      <c r="AB178" s="8">
        <v>0</v>
      </c>
      <c r="AC178" s="14" t="s">
        <v>563</v>
      </c>
    </row>
    <row r="179" spans="1:29" ht="31.5">
      <c r="A179" s="3" t="s">
        <v>22</v>
      </c>
      <c r="B179" s="9" t="s">
        <v>336</v>
      </c>
      <c r="C179" s="3" t="s">
        <v>22</v>
      </c>
      <c r="D179" s="5">
        <v>4.7279999999999998</v>
      </c>
      <c r="E179" s="3" t="s">
        <v>22</v>
      </c>
      <c r="F179" s="8">
        <v>1.728</v>
      </c>
      <c r="G179" s="7">
        <f t="shared" si="28"/>
        <v>3</v>
      </c>
      <c r="H179" s="5">
        <v>0</v>
      </c>
      <c r="I179" s="14">
        <v>0</v>
      </c>
      <c r="J179" s="14">
        <v>0</v>
      </c>
      <c r="K179" s="5">
        <v>0</v>
      </c>
      <c r="L179" s="14">
        <v>0</v>
      </c>
      <c r="M179" s="8">
        <v>1.728</v>
      </c>
      <c r="N179" s="14">
        <v>0</v>
      </c>
      <c r="O179" s="14">
        <v>0</v>
      </c>
      <c r="P179" s="8">
        <v>1.728</v>
      </c>
      <c r="Q179" s="14">
        <v>0</v>
      </c>
      <c r="R179" s="7">
        <f t="shared" si="29"/>
        <v>1.272</v>
      </c>
      <c r="S179" s="6">
        <f t="shared" si="30"/>
        <v>1.728</v>
      </c>
      <c r="T179" s="6" t="e">
        <f t="shared" si="31"/>
        <v>#DIV/0!</v>
      </c>
      <c r="U179" s="35">
        <v>0</v>
      </c>
      <c r="V179" s="35">
        <v>0</v>
      </c>
      <c r="W179" s="35">
        <v>0</v>
      </c>
      <c r="X179" s="35">
        <v>0</v>
      </c>
      <c r="Y179" s="6">
        <f t="shared" si="32"/>
        <v>1.728</v>
      </c>
      <c r="Z179" s="6" t="e">
        <f t="shared" si="33"/>
        <v>#DIV/0!</v>
      </c>
      <c r="AA179" s="8">
        <v>0</v>
      </c>
      <c r="AB179" s="8">
        <v>0</v>
      </c>
      <c r="AC179" s="14" t="s">
        <v>564</v>
      </c>
    </row>
    <row r="180" spans="1:29" ht="94.5">
      <c r="A180" s="3" t="s">
        <v>22</v>
      </c>
      <c r="B180" s="9" t="s">
        <v>337</v>
      </c>
      <c r="C180" s="3" t="s">
        <v>22</v>
      </c>
      <c r="D180" s="5">
        <v>2.3972000000000002</v>
      </c>
      <c r="E180" s="3" t="s">
        <v>22</v>
      </c>
      <c r="F180" s="8">
        <v>0.3972</v>
      </c>
      <c r="G180" s="7">
        <f t="shared" si="28"/>
        <v>2</v>
      </c>
      <c r="H180" s="5">
        <v>0</v>
      </c>
      <c r="I180" s="14">
        <v>0</v>
      </c>
      <c r="J180" s="14">
        <v>0</v>
      </c>
      <c r="K180" s="5">
        <v>0</v>
      </c>
      <c r="L180" s="14">
        <v>0</v>
      </c>
      <c r="M180" s="8">
        <v>0.3972</v>
      </c>
      <c r="N180" s="14">
        <v>0</v>
      </c>
      <c r="O180" s="14">
        <v>0</v>
      </c>
      <c r="P180" s="8">
        <v>0.3972</v>
      </c>
      <c r="Q180" s="14">
        <v>0</v>
      </c>
      <c r="R180" s="7">
        <f t="shared" si="29"/>
        <v>1.6028</v>
      </c>
      <c r="S180" s="6">
        <f t="shared" si="30"/>
        <v>0.3972</v>
      </c>
      <c r="T180" s="6" t="e">
        <f t="shared" si="31"/>
        <v>#DIV/0!</v>
      </c>
      <c r="U180" s="35">
        <v>0</v>
      </c>
      <c r="V180" s="35">
        <v>0</v>
      </c>
      <c r="W180" s="35">
        <v>0</v>
      </c>
      <c r="X180" s="35">
        <v>0</v>
      </c>
      <c r="Y180" s="6">
        <f t="shared" si="32"/>
        <v>0.3972</v>
      </c>
      <c r="Z180" s="6" t="e">
        <f t="shared" si="33"/>
        <v>#DIV/0!</v>
      </c>
      <c r="AA180" s="8">
        <v>0</v>
      </c>
      <c r="AB180" s="8">
        <v>0</v>
      </c>
      <c r="AC180" s="14" t="s">
        <v>536</v>
      </c>
    </row>
    <row r="181" spans="1:29" ht="94.5">
      <c r="A181" s="3" t="s">
        <v>22</v>
      </c>
      <c r="B181" s="9" t="s">
        <v>338</v>
      </c>
      <c r="C181" s="3" t="s">
        <v>22</v>
      </c>
      <c r="D181" s="5">
        <v>2.714</v>
      </c>
      <c r="E181" s="3" t="s">
        <v>22</v>
      </c>
      <c r="F181" s="8">
        <v>0.71399999999999997</v>
      </c>
      <c r="G181" s="7">
        <f t="shared" si="28"/>
        <v>2</v>
      </c>
      <c r="H181" s="5">
        <v>0</v>
      </c>
      <c r="I181" s="14">
        <v>0</v>
      </c>
      <c r="J181" s="14">
        <v>0</v>
      </c>
      <c r="K181" s="5">
        <v>0</v>
      </c>
      <c r="L181" s="14">
        <v>0</v>
      </c>
      <c r="M181" s="8">
        <v>0.71399999999999997</v>
      </c>
      <c r="N181" s="14">
        <v>0</v>
      </c>
      <c r="O181" s="14">
        <v>0</v>
      </c>
      <c r="P181" s="8">
        <v>0.71399999999999997</v>
      </c>
      <c r="Q181" s="14">
        <v>0</v>
      </c>
      <c r="R181" s="7">
        <f t="shared" si="29"/>
        <v>1.286</v>
      </c>
      <c r="S181" s="6">
        <f t="shared" si="30"/>
        <v>0.71399999999999997</v>
      </c>
      <c r="T181" s="6" t="e">
        <f t="shared" si="31"/>
        <v>#DIV/0!</v>
      </c>
      <c r="U181" s="35">
        <v>0</v>
      </c>
      <c r="V181" s="35">
        <v>0</v>
      </c>
      <c r="W181" s="35">
        <v>0</v>
      </c>
      <c r="X181" s="35">
        <v>0</v>
      </c>
      <c r="Y181" s="6">
        <f t="shared" si="32"/>
        <v>0.71399999999999997</v>
      </c>
      <c r="Z181" s="6" t="e">
        <f t="shared" si="33"/>
        <v>#DIV/0!</v>
      </c>
      <c r="AA181" s="8">
        <v>0</v>
      </c>
      <c r="AB181" s="8">
        <v>0</v>
      </c>
      <c r="AC181" s="14" t="s">
        <v>536</v>
      </c>
    </row>
    <row r="182" spans="1:29" ht="47.25">
      <c r="A182" s="3" t="s">
        <v>22</v>
      </c>
      <c r="B182" s="9" t="s">
        <v>31</v>
      </c>
      <c r="C182" s="3" t="s">
        <v>22</v>
      </c>
      <c r="D182" s="5">
        <v>101.2024</v>
      </c>
      <c r="E182" s="3" t="s">
        <v>22</v>
      </c>
      <c r="F182" s="8">
        <v>55.994399999999999</v>
      </c>
      <c r="G182" s="7">
        <f t="shared" si="28"/>
        <v>45.207999999999998</v>
      </c>
      <c r="H182" s="5">
        <v>0</v>
      </c>
      <c r="I182" s="14">
        <v>0</v>
      </c>
      <c r="J182" s="14">
        <v>0</v>
      </c>
      <c r="K182" s="5">
        <v>0</v>
      </c>
      <c r="L182" s="14">
        <v>0</v>
      </c>
      <c r="M182" s="8">
        <v>36.911999999999999</v>
      </c>
      <c r="N182" s="14">
        <v>0</v>
      </c>
      <c r="O182" s="14">
        <v>0</v>
      </c>
      <c r="P182" s="8">
        <v>36.911999999999999</v>
      </c>
      <c r="Q182" s="14">
        <v>0</v>
      </c>
      <c r="R182" s="7">
        <f t="shared" si="29"/>
        <v>8.2959999999999994</v>
      </c>
      <c r="S182" s="6">
        <f t="shared" si="30"/>
        <v>36.911999999999999</v>
      </c>
      <c r="T182" s="6" t="e">
        <f t="shared" si="31"/>
        <v>#DIV/0!</v>
      </c>
      <c r="U182" s="35">
        <v>0</v>
      </c>
      <c r="V182" s="35">
        <v>0</v>
      </c>
      <c r="W182" s="35">
        <v>0</v>
      </c>
      <c r="X182" s="35">
        <v>0</v>
      </c>
      <c r="Y182" s="6">
        <f t="shared" si="32"/>
        <v>36.911999999999999</v>
      </c>
      <c r="Z182" s="6" t="e">
        <f t="shared" si="33"/>
        <v>#DIV/0!</v>
      </c>
      <c r="AA182" s="8">
        <v>0</v>
      </c>
      <c r="AB182" s="8">
        <v>0</v>
      </c>
      <c r="AC182" s="14" t="s">
        <v>565</v>
      </c>
    </row>
    <row r="183" spans="1:29" ht="47.25">
      <c r="A183" s="3" t="s">
        <v>22</v>
      </c>
      <c r="B183" s="9" t="s">
        <v>32</v>
      </c>
      <c r="C183" s="3" t="s">
        <v>22</v>
      </c>
      <c r="D183" s="5">
        <v>1.9179999999999999</v>
      </c>
      <c r="E183" s="3" t="s">
        <v>22</v>
      </c>
      <c r="F183" s="8">
        <v>0.91800000000000004</v>
      </c>
      <c r="G183" s="7">
        <f t="shared" si="28"/>
        <v>0.99999999999999989</v>
      </c>
      <c r="H183" s="5">
        <v>0</v>
      </c>
      <c r="I183" s="14">
        <v>0</v>
      </c>
      <c r="J183" s="14">
        <v>0</v>
      </c>
      <c r="K183" s="5">
        <v>0</v>
      </c>
      <c r="L183" s="14">
        <v>0</v>
      </c>
      <c r="M183" s="8">
        <v>0.55320000000000003</v>
      </c>
      <c r="N183" s="14">
        <v>0</v>
      </c>
      <c r="O183" s="14">
        <v>0</v>
      </c>
      <c r="P183" s="8">
        <v>0.55320000000000003</v>
      </c>
      <c r="Q183" s="14">
        <v>0</v>
      </c>
      <c r="R183" s="7">
        <f t="shared" si="29"/>
        <v>0.44679999999999986</v>
      </c>
      <c r="S183" s="6">
        <f t="shared" si="30"/>
        <v>0.55320000000000003</v>
      </c>
      <c r="T183" s="6" t="e">
        <f t="shared" si="31"/>
        <v>#DIV/0!</v>
      </c>
      <c r="U183" s="35">
        <v>0</v>
      </c>
      <c r="V183" s="35">
        <v>0</v>
      </c>
      <c r="W183" s="35">
        <v>0</v>
      </c>
      <c r="X183" s="35">
        <v>0</v>
      </c>
      <c r="Y183" s="6">
        <f t="shared" si="32"/>
        <v>0.55320000000000003</v>
      </c>
      <c r="Z183" s="6" t="e">
        <f t="shared" si="33"/>
        <v>#DIV/0!</v>
      </c>
      <c r="AA183" s="8">
        <v>0</v>
      </c>
      <c r="AB183" s="8">
        <v>0</v>
      </c>
      <c r="AC183" s="14" t="s">
        <v>566</v>
      </c>
    </row>
    <row r="184" spans="1:29" ht="47.25">
      <c r="A184" s="3" t="s">
        <v>22</v>
      </c>
      <c r="B184" s="9" t="s">
        <v>339</v>
      </c>
      <c r="C184" s="3" t="s">
        <v>22</v>
      </c>
      <c r="D184" s="5">
        <v>42.6068</v>
      </c>
      <c r="E184" s="3" t="s">
        <v>22</v>
      </c>
      <c r="F184" s="8">
        <v>17.1432</v>
      </c>
      <c r="G184" s="7">
        <f t="shared" si="28"/>
        <v>25.4636</v>
      </c>
      <c r="H184" s="5">
        <v>0</v>
      </c>
      <c r="I184" s="14">
        <v>0</v>
      </c>
      <c r="J184" s="14">
        <v>0</v>
      </c>
      <c r="K184" s="5">
        <v>0</v>
      </c>
      <c r="L184" s="14">
        <v>0</v>
      </c>
      <c r="M184" s="8">
        <v>17.1432</v>
      </c>
      <c r="N184" s="14">
        <v>0</v>
      </c>
      <c r="O184" s="14">
        <v>0</v>
      </c>
      <c r="P184" s="8">
        <v>17.1432</v>
      </c>
      <c r="Q184" s="14">
        <v>0</v>
      </c>
      <c r="R184" s="7">
        <f t="shared" si="29"/>
        <v>8.3203999999999994</v>
      </c>
      <c r="S184" s="6">
        <f t="shared" si="30"/>
        <v>17.1432</v>
      </c>
      <c r="T184" s="6" t="e">
        <f t="shared" si="31"/>
        <v>#DIV/0!</v>
      </c>
      <c r="U184" s="35">
        <v>0</v>
      </c>
      <c r="V184" s="35">
        <v>0</v>
      </c>
      <c r="W184" s="35">
        <v>0</v>
      </c>
      <c r="X184" s="35">
        <v>0</v>
      </c>
      <c r="Y184" s="6">
        <f t="shared" si="32"/>
        <v>17.1432</v>
      </c>
      <c r="Z184" s="6" t="e">
        <f t="shared" si="33"/>
        <v>#DIV/0!</v>
      </c>
      <c r="AA184" s="8">
        <v>0</v>
      </c>
      <c r="AB184" s="8">
        <v>0</v>
      </c>
      <c r="AC184" s="14" t="s">
        <v>567</v>
      </c>
    </row>
    <row r="185" spans="1:29" ht="47.25">
      <c r="A185" s="3" t="s">
        <v>22</v>
      </c>
      <c r="B185" s="9" t="s">
        <v>30</v>
      </c>
      <c r="C185" s="3" t="s">
        <v>22</v>
      </c>
      <c r="D185" s="5">
        <v>68</v>
      </c>
      <c r="E185" s="3" t="s">
        <v>22</v>
      </c>
      <c r="F185" s="8">
        <v>27.021599999999999</v>
      </c>
      <c r="G185" s="7">
        <f t="shared" si="28"/>
        <v>40.978400000000001</v>
      </c>
      <c r="H185" s="5">
        <v>0</v>
      </c>
      <c r="I185" s="14">
        <v>0</v>
      </c>
      <c r="J185" s="14">
        <v>0</v>
      </c>
      <c r="K185" s="5">
        <v>0</v>
      </c>
      <c r="L185" s="14">
        <v>0</v>
      </c>
      <c r="M185" s="8">
        <v>27.021599999999999</v>
      </c>
      <c r="N185" s="14">
        <v>0</v>
      </c>
      <c r="O185" s="14">
        <v>0</v>
      </c>
      <c r="P185" s="8">
        <v>27.021599999999999</v>
      </c>
      <c r="Q185" s="14">
        <v>0</v>
      </c>
      <c r="R185" s="7">
        <f t="shared" si="29"/>
        <v>13.956800000000001</v>
      </c>
      <c r="S185" s="6">
        <f t="shared" si="30"/>
        <v>27.021599999999999</v>
      </c>
      <c r="T185" s="6" t="e">
        <f t="shared" si="31"/>
        <v>#DIV/0!</v>
      </c>
      <c r="U185" s="35">
        <v>0</v>
      </c>
      <c r="V185" s="35">
        <v>0</v>
      </c>
      <c r="W185" s="35">
        <v>0</v>
      </c>
      <c r="X185" s="35">
        <v>0</v>
      </c>
      <c r="Y185" s="6">
        <f t="shared" si="32"/>
        <v>27.021599999999999</v>
      </c>
      <c r="Z185" s="6" t="e">
        <f t="shared" si="33"/>
        <v>#DIV/0!</v>
      </c>
      <c r="AA185" s="8">
        <v>0</v>
      </c>
      <c r="AB185" s="8">
        <v>0</v>
      </c>
      <c r="AC185" s="14" t="s">
        <v>568</v>
      </c>
    </row>
    <row r="186" spans="1:29" ht="63">
      <c r="A186" s="3" t="s">
        <v>22</v>
      </c>
      <c r="B186" s="9" t="s">
        <v>340</v>
      </c>
      <c r="C186" s="3" t="s">
        <v>22</v>
      </c>
      <c r="D186" s="5">
        <v>15.856</v>
      </c>
      <c r="E186" s="3" t="s">
        <v>22</v>
      </c>
      <c r="F186" s="8">
        <v>5.1383999999999999</v>
      </c>
      <c r="G186" s="7">
        <f t="shared" si="28"/>
        <v>10.717600000000001</v>
      </c>
      <c r="H186" s="5">
        <v>0</v>
      </c>
      <c r="I186" s="14">
        <v>0</v>
      </c>
      <c r="J186" s="14">
        <v>0</v>
      </c>
      <c r="K186" s="5">
        <v>0</v>
      </c>
      <c r="L186" s="14">
        <v>0</v>
      </c>
      <c r="M186" s="8">
        <v>5.1383999999999999</v>
      </c>
      <c r="N186" s="14">
        <v>0</v>
      </c>
      <c r="O186" s="14">
        <v>0</v>
      </c>
      <c r="P186" s="8">
        <v>5.1383999999999999</v>
      </c>
      <c r="Q186" s="14">
        <v>0</v>
      </c>
      <c r="R186" s="7">
        <f t="shared" si="29"/>
        <v>5.579200000000001</v>
      </c>
      <c r="S186" s="6">
        <f t="shared" si="30"/>
        <v>5.1383999999999999</v>
      </c>
      <c r="T186" s="6" t="e">
        <f t="shared" si="31"/>
        <v>#DIV/0!</v>
      </c>
      <c r="U186" s="35">
        <v>0</v>
      </c>
      <c r="V186" s="35">
        <v>0</v>
      </c>
      <c r="W186" s="35">
        <v>0</v>
      </c>
      <c r="X186" s="35">
        <v>0</v>
      </c>
      <c r="Y186" s="6">
        <f t="shared" si="32"/>
        <v>5.1383999999999999</v>
      </c>
      <c r="Z186" s="6" t="e">
        <f t="shared" si="33"/>
        <v>#DIV/0!</v>
      </c>
      <c r="AA186" s="8">
        <v>0</v>
      </c>
      <c r="AB186" s="8">
        <v>0</v>
      </c>
      <c r="AC186" s="14" t="s">
        <v>569</v>
      </c>
    </row>
    <row r="187" spans="1:29" ht="63">
      <c r="A187" s="3" t="s">
        <v>22</v>
      </c>
      <c r="B187" s="9" t="s">
        <v>341</v>
      </c>
      <c r="C187" s="3" t="s">
        <v>22</v>
      </c>
      <c r="D187" s="5">
        <v>1.7283999999999999</v>
      </c>
      <c r="E187" s="3" t="s">
        <v>22</v>
      </c>
      <c r="F187" s="8">
        <v>0.72839999999999994</v>
      </c>
      <c r="G187" s="7">
        <f t="shared" si="28"/>
        <v>1</v>
      </c>
      <c r="H187" s="5">
        <v>0</v>
      </c>
      <c r="I187" s="14">
        <v>0</v>
      </c>
      <c r="J187" s="14">
        <v>0</v>
      </c>
      <c r="K187" s="5">
        <v>0</v>
      </c>
      <c r="L187" s="14">
        <v>0</v>
      </c>
      <c r="M187" s="8">
        <v>0.72839999999999994</v>
      </c>
      <c r="N187" s="14">
        <v>0</v>
      </c>
      <c r="O187" s="14">
        <v>0</v>
      </c>
      <c r="P187" s="8">
        <v>0.72839999999999994</v>
      </c>
      <c r="Q187" s="14">
        <v>0</v>
      </c>
      <c r="R187" s="7">
        <f t="shared" si="29"/>
        <v>0.27160000000000006</v>
      </c>
      <c r="S187" s="6">
        <f t="shared" si="30"/>
        <v>0.72839999999999994</v>
      </c>
      <c r="T187" s="6" t="e">
        <f t="shared" si="31"/>
        <v>#DIV/0!</v>
      </c>
      <c r="U187" s="35">
        <v>0</v>
      </c>
      <c r="V187" s="35">
        <v>0</v>
      </c>
      <c r="W187" s="35">
        <v>0</v>
      </c>
      <c r="X187" s="35">
        <v>0</v>
      </c>
      <c r="Y187" s="6">
        <f t="shared" si="32"/>
        <v>0.72839999999999994</v>
      </c>
      <c r="Z187" s="6" t="e">
        <f t="shared" si="33"/>
        <v>#DIV/0!</v>
      </c>
      <c r="AA187" s="8">
        <v>0</v>
      </c>
      <c r="AB187" s="8">
        <v>0</v>
      </c>
      <c r="AC187" s="14" t="s">
        <v>570</v>
      </c>
    </row>
    <row r="188" spans="1:29" ht="47.25">
      <c r="A188" s="3" t="s">
        <v>22</v>
      </c>
      <c r="B188" s="9" t="s">
        <v>342</v>
      </c>
      <c r="C188" s="3" t="s">
        <v>22</v>
      </c>
      <c r="D188" s="5">
        <v>1.5568</v>
      </c>
      <c r="E188" s="3" t="s">
        <v>22</v>
      </c>
      <c r="F188" s="36">
        <v>0.55679999999999996</v>
      </c>
      <c r="G188" s="7">
        <f t="shared" si="28"/>
        <v>1</v>
      </c>
      <c r="H188" s="5">
        <v>0</v>
      </c>
      <c r="I188" s="14">
        <v>0</v>
      </c>
      <c r="J188" s="14">
        <v>0</v>
      </c>
      <c r="K188" s="5">
        <v>0</v>
      </c>
      <c r="L188" s="14">
        <v>0</v>
      </c>
      <c r="M188" s="36">
        <v>0.55679999999999996</v>
      </c>
      <c r="N188" s="14">
        <v>0</v>
      </c>
      <c r="O188" s="14">
        <v>0</v>
      </c>
      <c r="P188" s="36">
        <v>0.55679999999999996</v>
      </c>
      <c r="Q188" s="14">
        <v>0</v>
      </c>
      <c r="R188" s="7">
        <f t="shared" si="29"/>
        <v>0.44320000000000004</v>
      </c>
      <c r="S188" s="6">
        <f t="shared" si="30"/>
        <v>0.55679999999999996</v>
      </c>
      <c r="T188" s="6" t="e">
        <f t="shared" si="31"/>
        <v>#DIV/0!</v>
      </c>
      <c r="U188" s="35">
        <v>0</v>
      </c>
      <c r="V188" s="35">
        <v>0</v>
      </c>
      <c r="W188" s="35">
        <v>0</v>
      </c>
      <c r="X188" s="35">
        <v>0</v>
      </c>
      <c r="Y188" s="6">
        <f t="shared" si="32"/>
        <v>0.55679999999999996</v>
      </c>
      <c r="Z188" s="6" t="e">
        <f t="shared" si="33"/>
        <v>#DIV/0!</v>
      </c>
      <c r="AA188" s="8">
        <v>0</v>
      </c>
      <c r="AB188" s="8">
        <v>0</v>
      </c>
      <c r="AC188" s="14" t="s">
        <v>571</v>
      </c>
    </row>
    <row r="189" spans="1:29" ht="47.25">
      <c r="A189" s="3" t="s">
        <v>22</v>
      </c>
      <c r="B189" s="9" t="s">
        <v>343</v>
      </c>
      <c r="C189" s="3" t="s">
        <v>22</v>
      </c>
      <c r="D189" s="5">
        <v>5</v>
      </c>
      <c r="E189" s="3" t="s">
        <v>22</v>
      </c>
      <c r="F189" s="36">
        <v>1.7303999999999999</v>
      </c>
      <c r="G189" s="7">
        <f t="shared" si="28"/>
        <v>3.2696000000000001</v>
      </c>
      <c r="H189" s="5">
        <v>0</v>
      </c>
      <c r="I189" s="14">
        <v>0</v>
      </c>
      <c r="J189" s="14">
        <v>0</v>
      </c>
      <c r="K189" s="5">
        <v>0</v>
      </c>
      <c r="L189" s="14">
        <v>0</v>
      </c>
      <c r="M189" s="36">
        <v>1.7303999999999999</v>
      </c>
      <c r="N189" s="14">
        <v>0</v>
      </c>
      <c r="O189" s="14">
        <v>0</v>
      </c>
      <c r="P189" s="36">
        <v>1.7303999999999999</v>
      </c>
      <c r="Q189" s="14">
        <v>0</v>
      </c>
      <c r="R189" s="7">
        <f t="shared" si="29"/>
        <v>1.5392000000000001</v>
      </c>
      <c r="S189" s="6">
        <f t="shared" si="30"/>
        <v>1.7303999999999999</v>
      </c>
      <c r="T189" s="6" t="e">
        <f t="shared" si="31"/>
        <v>#DIV/0!</v>
      </c>
      <c r="U189" s="35">
        <v>0</v>
      </c>
      <c r="V189" s="35">
        <v>0</v>
      </c>
      <c r="W189" s="35">
        <v>0</v>
      </c>
      <c r="X189" s="35">
        <v>0</v>
      </c>
      <c r="Y189" s="6">
        <f t="shared" si="32"/>
        <v>1.7303999999999999</v>
      </c>
      <c r="Z189" s="6" t="e">
        <f t="shared" si="33"/>
        <v>#DIV/0!</v>
      </c>
      <c r="AA189" s="8">
        <v>0</v>
      </c>
      <c r="AB189" s="8">
        <v>0</v>
      </c>
      <c r="AC189" s="14" t="s">
        <v>572</v>
      </c>
    </row>
    <row r="190" spans="1:29" ht="63">
      <c r="A190" s="3" t="s">
        <v>22</v>
      </c>
      <c r="B190" s="9" t="s">
        <v>344</v>
      </c>
      <c r="C190" s="3" t="s">
        <v>22</v>
      </c>
      <c r="D190" s="5">
        <v>7.2640000000000002</v>
      </c>
      <c r="E190" s="3" t="s">
        <v>22</v>
      </c>
      <c r="F190" s="36">
        <v>3.2639999999999998</v>
      </c>
      <c r="G190" s="7">
        <f t="shared" si="28"/>
        <v>4</v>
      </c>
      <c r="H190" s="5">
        <v>0</v>
      </c>
      <c r="I190" s="14">
        <v>0</v>
      </c>
      <c r="J190" s="14">
        <v>0</v>
      </c>
      <c r="K190" s="5">
        <v>0</v>
      </c>
      <c r="L190" s="14">
        <v>0</v>
      </c>
      <c r="M190" s="36">
        <v>3.2640000000000002</v>
      </c>
      <c r="N190" s="14">
        <v>0</v>
      </c>
      <c r="O190" s="14">
        <v>0</v>
      </c>
      <c r="P190" s="36">
        <v>3.2640000000000002</v>
      </c>
      <c r="Q190" s="14">
        <v>0</v>
      </c>
      <c r="R190" s="7">
        <f t="shared" si="29"/>
        <v>0.73599999999999977</v>
      </c>
      <c r="S190" s="6">
        <f t="shared" si="30"/>
        <v>3.2640000000000002</v>
      </c>
      <c r="T190" s="6" t="e">
        <f t="shared" si="31"/>
        <v>#DIV/0!</v>
      </c>
      <c r="U190" s="35">
        <v>0</v>
      </c>
      <c r="V190" s="35">
        <v>0</v>
      </c>
      <c r="W190" s="35">
        <v>0</v>
      </c>
      <c r="X190" s="35">
        <v>0</v>
      </c>
      <c r="Y190" s="6">
        <f t="shared" si="32"/>
        <v>3.2640000000000002</v>
      </c>
      <c r="Z190" s="6" t="e">
        <f t="shared" si="33"/>
        <v>#DIV/0!</v>
      </c>
      <c r="AA190" s="8">
        <v>0</v>
      </c>
      <c r="AB190" s="8">
        <v>0</v>
      </c>
      <c r="AC190" s="14" t="s">
        <v>573</v>
      </c>
    </row>
    <row r="191" spans="1:29" ht="63">
      <c r="A191" s="3" t="s">
        <v>22</v>
      </c>
      <c r="B191" s="9" t="s">
        <v>345</v>
      </c>
      <c r="C191" s="3" t="s">
        <v>22</v>
      </c>
      <c r="D191" s="5">
        <v>3</v>
      </c>
      <c r="E191" s="3" t="s">
        <v>22</v>
      </c>
      <c r="F191" s="36">
        <v>1.056</v>
      </c>
      <c r="G191" s="7">
        <f t="shared" si="28"/>
        <v>1.944</v>
      </c>
      <c r="H191" s="5">
        <v>0</v>
      </c>
      <c r="I191" s="14">
        <v>0</v>
      </c>
      <c r="J191" s="14">
        <v>0</v>
      </c>
      <c r="K191" s="5">
        <v>0</v>
      </c>
      <c r="L191" s="14">
        <v>0</v>
      </c>
      <c r="M191" s="36">
        <v>1.056</v>
      </c>
      <c r="N191" s="14">
        <v>0</v>
      </c>
      <c r="O191" s="14">
        <v>0</v>
      </c>
      <c r="P191" s="36">
        <v>1.056</v>
      </c>
      <c r="Q191" s="14">
        <v>0</v>
      </c>
      <c r="R191" s="7">
        <f t="shared" si="29"/>
        <v>0.8879999999999999</v>
      </c>
      <c r="S191" s="6">
        <f t="shared" si="30"/>
        <v>1.056</v>
      </c>
      <c r="T191" s="6" t="e">
        <f t="shared" si="31"/>
        <v>#DIV/0!</v>
      </c>
      <c r="U191" s="35">
        <v>0</v>
      </c>
      <c r="V191" s="35">
        <v>0</v>
      </c>
      <c r="W191" s="35">
        <v>0</v>
      </c>
      <c r="X191" s="35">
        <v>0</v>
      </c>
      <c r="Y191" s="6">
        <f t="shared" si="32"/>
        <v>1.056</v>
      </c>
      <c r="Z191" s="6" t="e">
        <f t="shared" si="33"/>
        <v>#DIV/0!</v>
      </c>
      <c r="AA191" s="8">
        <v>0</v>
      </c>
      <c r="AB191" s="8">
        <v>0</v>
      </c>
      <c r="AC191" s="14" t="s">
        <v>574</v>
      </c>
    </row>
    <row r="192" spans="1:29" ht="47.25">
      <c r="A192" s="3" t="s">
        <v>22</v>
      </c>
      <c r="B192" s="9" t="s">
        <v>346</v>
      </c>
      <c r="C192" s="3" t="s">
        <v>22</v>
      </c>
      <c r="D192" s="5">
        <v>68.122799999999998</v>
      </c>
      <c r="E192" s="3" t="s">
        <v>22</v>
      </c>
      <c r="F192" s="36">
        <v>37.051199999999994</v>
      </c>
      <c r="G192" s="7">
        <f t="shared" si="28"/>
        <v>31.071600000000004</v>
      </c>
      <c r="H192" s="5">
        <v>0</v>
      </c>
      <c r="I192" s="14">
        <v>0</v>
      </c>
      <c r="J192" s="14">
        <v>0</v>
      </c>
      <c r="K192" s="5">
        <v>0</v>
      </c>
      <c r="L192" s="14">
        <v>0</v>
      </c>
      <c r="M192" s="36">
        <v>15.906000000000001</v>
      </c>
      <c r="N192" s="14">
        <v>0</v>
      </c>
      <c r="O192" s="14">
        <v>0</v>
      </c>
      <c r="P192" s="36">
        <v>15.906000000000001</v>
      </c>
      <c r="Q192" s="14">
        <v>0</v>
      </c>
      <c r="R192" s="7">
        <f t="shared" si="29"/>
        <v>15.165600000000003</v>
      </c>
      <c r="S192" s="6">
        <f t="shared" si="30"/>
        <v>15.906000000000001</v>
      </c>
      <c r="T192" s="6" t="e">
        <f t="shared" si="31"/>
        <v>#DIV/0!</v>
      </c>
      <c r="U192" s="35">
        <v>0</v>
      </c>
      <c r="V192" s="35">
        <v>0</v>
      </c>
      <c r="W192" s="35">
        <v>0</v>
      </c>
      <c r="X192" s="35">
        <v>0</v>
      </c>
      <c r="Y192" s="6">
        <f t="shared" si="32"/>
        <v>15.906000000000001</v>
      </c>
      <c r="Z192" s="6" t="e">
        <f t="shared" si="33"/>
        <v>#DIV/0!</v>
      </c>
      <c r="AA192" s="8">
        <v>0</v>
      </c>
      <c r="AB192" s="8">
        <v>0</v>
      </c>
      <c r="AC192" s="14" t="s">
        <v>575</v>
      </c>
    </row>
    <row r="193" spans="1:29" ht="31.5">
      <c r="A193" s="3" t="s">
        <v>22</v>
      </c>
      <c r="B193" s="9" t="s">
        <v>347</v>
      </c>
      <c r="C193" s="3" t="s">
        <v>22</v>
      </c>
      <c r="D193" s="5">
        <v>66</v>
      </c>
      <c r="E193" s="3" t="s">
        <v>22</v>
      </c>
      <c r="F193" s="36">
        <v>4.8588000000000005</v>
      </c>
      <c r="G193" s="7">
        <f t="shared" si="28"/>
        <v>61.141199999999998</v>
      </c>
      <c r="H193" s="5">
        <v>0</v>
      </c>
      <c r="I193" s="14">
        <v>0</v>
      </c>
      <c r="J193" s="14">
        <v>0</v>
      </c>
      <c r="K193" s="5">
        <v>0</v>
      </c>
      <c r="L193" s="14">
        <v>0</v>
      </c>
      <c r="M193" s="36">
        <v>4.8588000000000005</v>
      </c>
      <c r="N193" s="14">
        <v>0</v>
      </c>
      <c r="O193" s="14">
        <v>0</v>
      </c>
      <c r="P193" s="36">
        <v>4.8588000000000005</v>
      </c>
      <c r="Q193" s="14">
        <v>0</v>
      </c>
      <c r="R193" s="7">
        <f t="shared" si="29"/>
        <v>56.282399999999996</v>
      </c>
      <c r="S193" s="6">
        <f t="shared" si="30"/>
        <v>4.8588000000000005</v>
      </c>
      <c r="T193" s="6" t="e">
        <f t="shared" si="31"/>
        <v>#DIV/0!</v>
      </c>
      <c r="U193" s="35">
        <v>0</v>
      </c>
      <c r="V193" s="35">
        <v>0</v>
      </c>
      <c r="W193" s="35">
        <v>0</v>
      </c>
      <c r="X193" s="35">
        <v>0</v>
      </c>
      <c r="Y193" s="6">
        <f t="shared" si="32"/>
        <v>4.8588000000000005</v>
      </c>
      <c r="Z193" s="6" t="e">
        <f t="shared" si="33"/>
        <v>#DIV/0!</v>
      </c>
      <c r="AA193" s="8">
        <v>0</v>
      </c>
      <c r="AB193" s="8">
        <v>0</v>
      </c>
      <c r="AC193" s="14" t="s">
        <v>576</v>
      </c>
    </row>
    <row r="194" spans="1:29" ht="47.25">
      <c r="A194" s="3" t="s">
        <v>22</v>
      </c>
      <c r="B194" s="9" t="s">
        <v>348</v>
      </c>
      <c r="C194" s="3" t="s">
        <v>22</v>
      </c>
      <c r="D194" s="5">
        <v>1.26</v>
      </c>
      <c r="E194" s="3" t="s">
        <v>22</v>
      </c>
      <c r="F194" s="36">
        <v>0.56399999999999995</v>
      </c>
      <c r="G194" s="7">
        <f t="shared" si="28"/>
        <v>0.69600000000000006</v>
      </c>
      <c r="H194" s="5">
        <v>0</v>
      </c>
      <c r="I194" s="14">
        <v>0</v>
      </c>
      <c r="J194" s="14">
        <v>0</v>
      </c>
      <c r="K194" s="5">
        <v>0</v>
      </c>
      <c r="L194" s="14">
        <v>0</v>
      </c>
      <c r="M194" s="36">
        <v>0.56399999999999995</v>
      </c>
      <c r="N194" s="14">
        <v>0</v>
      </c>
      <c r="O194" s="14">
        <v>0</v>
      </c>
      <c r="P194" s="36">
        <v>0.56399999999999995</v>
      </c>
      <c r="Q194" s="14">
        <v>0</v>
      </c>
      <c r="R194" s="7">
        <f t="shared" si="29"/>
        <v>0.13200000000000012</v>
      </c>
      <c r="S194" s="6">
        <f t="shared" si="30"/>
        <v>0.56399999999999995</v>
      </c>
      <c r="T194" s="6" t="e">
        <f t="shared" si="31"/>
        <v>#DIV/0!</v>
      </c>
      <c r="U194" s="35">
        <v>0</v>
      </c>
      <c r="V194" s="35">
        <v>0</v>
      </c>
      <c r="W194" s="35">
        <v>0</v>
      </c>
      <c r="X194" s="35">
        <v>0</v>
      </c>
      <c r="Y194" s="6">
        <f t="shared" si="32"/>
        <v>0.56399999999999995</v>
      </c>
      <c r="Z194" s="6" t="e">
        <f t="shared" si="33"/>
        <v>#DIV/0!</v>
      </c>
      <c r="AA194" s="8">
        <v>0</v>
      </c>
      <c r="AB194" s="8">
        <v>0</v>
      </c>
      <c r="AC194" s="14" t="s">
        <v>577</v>
      </c>
    </row>
    <row r="195" spans="1:29" ht="31.5">
      <c r="A195" s="3" t="s">
        <v>22</v>
      </c>
      <c r="B195" s="9" t="s">
        <v>349</v>
      </c>
      <c r="C195" s="3" t="s">
        <v>22</v>
      </c>
      <c r="D195" s="5">
        <v>1.36</v>
      </c>
      <c r="E195" s="3" t="s">
        <v>22</v>
      </c>
      <c r="F195" s="36">
        <v>0.18479999999999999</v>
      </c>
      <c r="G195" s="7">
        <f t="shared" si="28"/>
        <v>1.1752</v>
      </c>
      <c r="H195" s="5">
        <v>0</v>
      </c>
      <c r="I195" s="14">
        <v>0</v>
      </c>
      <c r="J195" s="14">
        <v>0</v>
      </c>
      <c r="K195" s="5">
        <v>0</v>
      </c>
      <c r="L195" s="14">
        <v>0</v>
      </c>
      <c r="M195" s="36">
        <v>0.18479999999999999</v>
      </c>
      <c r="N195" s="14">
        <v>0</v>
      </c>
      <c r="O195" s="14">
        <v>0</v>
      </c>
      <c r="P195" s="36">
        <v>0.18479999999999999</v>
      </c>
      <c r="Q195" s="14">
        <v>0</v>
      </c>
      <c r="R195" s="7">
        <f t="shared" si="29"/>
        <v>0.99040000000000006</v>
      </c>
      <c r="S195" s="6">
        <f t="shared" si="30"/>
        <v>0.18479999999999999</v>
      </c>
      <c r="T195" s="6" t="e">
        <f t="shared" si="31"/>
        <v>#DIV/0!</v>
      </c>
      <c r="U195" s="35">
        <v>0</v>
      </c>
      <c r="V195" s="35">
        <v>0</v>
      </c>
      <c r="W195" s="35">
        <v>0</v>
      </c>
      <c r="X195" s="35">
        <v>0</v>
      </c>
      <c r="Y195" s="6">
        <f t="shared" si="32"/>
        <v>0.18479999999999999</v>
      </c>
      <c r="Z195" s="6" t="e">
        <f t="shared" si="33"/>
        <v>#DIV/0!</v>
      </c>
      <c r="AA195" s="8">
        <v>0</v>
      </c>
      <c r="AB195" s="8">
        <v>0</v>
      </c>
      <c r="AC195" s="14" t="s">
        <v>578</v>
      </c>
    </row>
    <row r="196" spans="1:29" ht="47.25">
      <c r="A196" s="3" t="s">
        <v>22</v>
      </c>
      <c r="B196" s="9" t="s">
        <v>350</v>
      </c>
      <c r="C196" s="3" t="s">
        <v>22</v>
      </c>
      <c r="D196" s="5">
        <v>2.2847999999999997</v>
      </c>
      <c r="E196" s="3" t="s">
        <v>22</v>
      </c>
      <c r="F196" s="36">
        <v>0.90960000000000008</v>
      </c>
      <c r="G196" s="7">
        <f t="shared" si="28"/>
        <v>1.3751999999999995</v>
      </c>
      <c r="H196" s="5">
        <v>0</v>
      </c>
      <c r="I196" s="14">
        <v>0</v>
      </c>
      <c r="J196" s="14">
        <v>0</v>
      </c>
      <c r="K196" s="5">
        <v>0</v>
      </c>
      <c r="L196" s="14">
        <v>0</v>
      </c>
      <c r="M196" s="36">
        <v>0.90959999999999996</v>
      </c>
      <c r="N196" s="14">
        <v>0</v>
      </c>
      <c r="O196" s="14">
        <v>0</v>
      </c>
      <c r="P196" s="36">
        <v>0.90959999999999996</v>
      </c>
      <c r="Q196" s="14">
        <v>0</v>
      </c>
      <c r="R196" s="7">
        <f t="shared" si="29"/>
        <v>0.46559999999999957</v>
      </c>
      <c r="S196" s="6">
        <f t="shared" si="30"/>
        <v>0.90959999999999996</v>
      </c>
      <c r="T196" s="6" t="e">
        <f t="shared" si="31"/>
        <v>#DIV/0!</v>
      </c>
      <c r="U196" s="35">
        <v>0</v>
      </c>
      <c r="V196" s="35">
        <v>0</v>
      </c>
      <c r="W196" s="35">
        <v>0</v>
      </c>
      <c r="X196" s="35">
        <v>0</v>
      </c>
      <c r="Y196" s="6">
        <f t="shared" si="32"/>
        <v>0.90959999999999996</v>
      </c>
      <c r="Z196" s="6" t="e">
        <f t="shared" si="33"/>
        <v>#DIV/0!</v>
      </c>
      <c r="AA196" s="8">
        <v>0</v>
      </c>
      <c r="AB196" s="8">
        <v>0</v>
      </c>
      <c r="AC196" s="14" t="s">
        <v>579</v>
      </c>
    </row>
    <row r="197" spans="1:29" ht="47.25">
      <c r="A197" s="3" t="s">
        <v>22</v>
      </c>
      <c r="B197" s="9" t="s">
        <v>351</v>
      </c>
      <c r="C197" s="3" t="s">
        <v>22</v>
      </c>
      <c r="D197" s="5">
        <v>29.167200000000001</v>
      </c>
      <c r="E197" s="3" t="s">
        <v>22</v>
      </c>
      <c r="F197" s="36">
        <v>1.6212</v>
      </c>
      <c r="G197" s="7">
        <f t="shared" si="28"/>
        <v>27.545999999999999</v>
      </c>
      <c r="H197" s="5">
        <v>0</v>
      </c>
      <c r="I197" s="14">
        <v>0</v>
      </c>
      <c r="J197" s="14">
        <v>0</v>
      </c>
      <c r="K197" s="5">
        <v>0</v>
      </c>
      <c r="L197" s="14">
        <v>0</v>
      </c>
      <c r="M197" s="36">
        <v>1.6212</v>
      </c>
      <c r="N197" s="14">
        <v>0</v>
      </c>
      <c r="O197" s="14">
        <v>0</v>
      </c>
      <c r="P197" s="36">
        <v>1.6212</v>
      </c>
      <c r="Q197" s="14">
        <v>0</v>
      </c>
      <c r="R197" s="7">
        <f t="shared" si="29"/>
        <v>25.924799999999998</v>
      </c>
      <c r="S197" s="6">
        <f t="shared" si="30"/>
        <v>1.6212</v>
      </c>
      <c r="T197" s="6" t="e">
        <f t="shared" si="31"/>
        <v>#DIV/0!</v>
      </c>
      <c r="U197" s="35">
        <v>0</v>
      </c>
      <c r="V197" s="35">
        <v>0</v>
      </c>
      <c r="W197" s="35">
        <v>0</v>
      </c>
      <c r="X197" s="35">
        <v>0</v>
      </c>
      <c r="Y197" s="6">
        <f t="shared" si="32"/>
        <v>1.6212</v>
      </c>
      <c r="Z197" s="6" t="e">
        <f t="shared" si="33"/>
        <v>#DIV/0!</v>
      </c>
      <c r="AA197" s="8">
        <v>0</v>
      </c>
      <c r="AB197" s="8">
        <v>0</v>
      </c>
      <c r="AC197" s="14" t="s">
        <v>580</v>
      </c>
    </row>
    <row r="198" spans="1:29" ht="47.25">
      <c r="A198" s="3" t="s">
        <v>22</v>
      </c>
      <c r="B198" s="9" t="s">
        <v>352</v>
      </c>
      <c r="C198" s="3" t="s">
        <v>22</v>
      </c>
      <c r="D198" s="5">
        <v>1.0216000000000001</v>
      </c>
      <c r="E198" s="3" t="s">
        <v>22</v>
      </c>
      <c r="F198" s="36">
        <v>2.1599999999999998E-2</v>
      </c>
      <c r="G198" s="7">
        <f t="shared" si="28"/>
        <v>1</v>
      </c>
      <c r="H198" s="5">
        <v>0</v>
      </c>
      <c r="I198" s="14">
        <v>0</v>
      </c>
      <c r="J198" s="14">
        <v>0</v>
      </c>
      <c r="K198" s="5">
        <v>0</v>
      </c>
      <c r="L198" s="14">
        <v>0</v>
      </c>
      <c r="M198" s="36">
        <v>2.1599999999999998E-2</v>
      </c>
      <c r="N198" s="14">
        <v>0</v>
      </c>
      <c r="O198" s="14">
        <v>0</v>
      </c>
      <c r="P198" s="36">
        <v>2.1599999999999998E-2</v>
      </c>
      <c r="Q198" s="14">
        <v>0</v>
      </c>
      <c r="R198" s="7">
        <f t="shared" si="29"/>
        <v>0.97840000000000005</v>
      </c>
      <c r="S198" s="6">
        <f t="shared" si="30"/>
        <v>2.1599999999999998E-2</v>
      </c>
      <c r="T198" s="6" t="e">
        <f t="shared" si="31"/>
        <v>#DIV/0!</v>
      </c>
      <c r="U198" s="35">
        <v>0</v>
      </c>
      <c r="V198" s="35">
        <v>0</v>
      </c>
      <c r="W198" s="35">
        <v>0</v>
      </c>
      <c r="X198" s="35">
        <v>0</v>
      </c>
      <c r="Y198" s="6">
        <f t="shared" si="32"/>
        <v>2.1599999999999998E-2</v>
      </c>
      <c r="Z198" s="6" t="e">
        <f t="shared" si="33"/>
        <v>#DIV/0!</v>
      </c>
      <c r="AA198" s="8">
        <v>0</v>
      </c>
      <c r="AB198" s="8">
        <v>0</v>
      </c>
      <c r="AC198" s="14" t="s">
        <v>581</v>
      </c>
    </row>
    <row r="199" spans="1:29" ht="63">
      <c r="A199" s="3" t="s">
        <v>22</v>
      </c>
      <c r="B199" s="9" t="s">
        <v>353</v>
      </c>
      <c r="C199" s="3" t="s">
        <v>22</v>
      </c>
      <c r="D199" s="5">
        <v>1.24</v>
      </c>
      <c r="E199" s="3" t="s">
        <v>22</v>
      </c>
      <c r="F199" s="36">
        <v>0.13800000000000001</v>
      </c>
      <c r="G199" s="7">
        <f t="shared" si="28"/>
        <v>1.1019999999999999</v>
      </c>
      <c r="H199" s="5">
        <v>0</v>
      </c>
      <c r="I199" s="14">
        <v>0</v>
      </c>
      <c r="J199" s="14">
        <v>0</v>
      </c>
      <c r="K199" s="5">
        <v>0</v>
      </c>
      <c r="L199" s="14">
        <v>0</v>
      </c>
      <c r="M199" s="36">
        <v>0.13800000000000001</v>
      </c>
      <c r="N199" s="14">
        <v>0</v>
      </c>
      <c r="O199" s="14">
        <v>0</v>
      </c>
      <c r="P199" s="36">
        <v>0.13800000000000001</v>
      </c>
      <c r="Q199" s="14">
        <v>0</v>
      </c>
      <c r="R199" s="7">
        <f t="shared" si="29"/>
        <v>0.96399999999999986</v>
      </c>
      <c r="S199" s="6">
        <f t="shared" si="30"/>
        <v>0.13800000000000001</v>
      </c>
      <c r="T199" s="6" t="e">
        <f t="shared" si="31"/>
        <v>#DIV/0!</v>
      </c>
      <c r="U199" s="35">
        <v>0</v>
      </c>
      <c r="V199" s="35">
        <v>0</v>
      </c>
      <c r="W199" s="35">
        <v>0</v>
      </c>
      <c r="X199" s="35">
        <v>0</v>
      </c>
      <c r="Y199" s="6">
        <f t="shared" si="32"/>
        <v>0.13800000000000001</v>
      </c>
      <c r="Z199" s="6" t="e">
        <f t="shared" si="33"/>
        <v>#DIV/0!</v>
      </c>
      <c r="AA199" s="8">
        <v>0</v>
      </c>
      <c r="AB199" s="8">
        <v>0</v>
      </c>
      <c r="AC199" s="14" t="s">
        <v>582</v>
      </c>
    </row>
    <row r="200" spans="1:29" ht="63">
      <c r="A200" s="3" t="s">
        <v>22</v>
      </c>
      <c r="B200" s="9" t="s">
        <v>354</v>
      </c>
      <c r="C200" s="3" t="s">
        <v>22</v>
      </c>
      <c r="D200" s="5">
        <v>1.9443999999999999</v>
      </c>
      <c r="E200" s="3" t="s">
        <v>22</v>
      </c>
      <c r="F200" s="36">
        <v>0.94440000000000002</v>
      </c>
      <c r="G200" s="7">
        <f t="shared" si="28"/>
        <v>0.99999999999999989</v>
      </c>
      <c r="H200" s="5">
        <v>0</v>
      </c>
      <c r="I200" s="14">
        <v>0</v>
      </c>
      <c r="J200" s="14">
        <v>0</v>
      </c>
      <c r="K200" s="5">
        <v>0</v>
      </c>
      <c r="L200" s="14">
        <v>0</v>
      </c>
      <c r="M200" s="36">
        <v>0.35639999999999999</v>
      </c>
      <c r="N200" s="14">
        <v>0</v>
      </c>
      <c r="O200" s="14">
        <v>0</v>
      </c>
      <c r="P200" s="36">
        <v>0.35639999999999999</v>
      </c>
      <c r="Q200" s="14">
        <v>0</v>
      </c>
      <c r="R200" s="7">
        <f t="shared" si="29"/>
        <v>0.64359999999999995</v>
      </c>
      <c r="S200" s="6">
        <f t="shared" si="30"/>
        <v>0.35639999999999999</v>
      </c>
      <c r="T200" s="6" t="e">
        <f t="shared" si="31"/>
        <v>#DIV/0!</v>
      </c>
      <c r="U200" s="35">
        <v>0</v>
      </c>
      <c r="V200" s="35">
        <v>0</v>
      </c>
      <c r="W200" s="35">
        <v>0</v>
      </c>
      <c r="X200" s="35">
        <v>0</v>
      </c>
      <c r="Y200" s="6">
        <f t="shared" si="32"/>
        <v>0.35639999999999999</v>
      </c>
      <c r="Z200" s="6" t="e">
        <f t="shared" si="33"/>
        <v>#DIV/0!</v>
      </c>
      <c r="AA200" s="8">
        <v>0</v>
      </c>
      <c r="AB200" s="8">
        <v>0</v>
      </c>
      <c r="AC200" s="14" t="s">
        <v>583</v>
      </c>
    </row>
    <row r="201" spans="1:29" ht="47.25">
      <c r="A201" s="3" t="s">
        <v>22</v>
      </c>
      <c r="B201" s="9" t="s">
        <v>355</v>
      </c>
      <c r="C201" s="3" t="s">
        <v>22</v>
      </c>
      <c r="D201" s="5">
        <v>36.508000000000003</v>
      </c>
      <c r="E201" s="3" t="s">
        <v>22</v>
      </c>
      <c r="F201" s="36">
        <v>15.393599999999999</v>
      </c>
      <c r="G201" s="7">
        <f t="shared" si="28"/>
        <v>21.114400000000003</v>
      </c>
      <c r="H201" s="5">
        <v>0</v>
      </c>
      <c r="I201" s="14">
        <v>0</v>
      </c>
      <c r="J201" s="14">
        <v>0</v>
      </c>
      <c r="K201" s="5">
        <v>0</v>
      </c>
      <c r="L201" s="14">
        <v>0</v>
      </c>
      <c r="M201" s="36">
        <v>15.393599999999999</v>
      </c>
      <c r="N201" s="14">
        <v>0</v>
      </c>
      <c r="O201" s="14">
        <v>0</v>
      </c>
      <c r="P201" s="36">
        <v>15.393599999999999</v>
      </c>
      <c r="Q201" s="14">
        <v>0</v>
      </c>
      <c r="R201" s="7">
        <f t="shared" si="29"/>
        <v>5.7208000000000041</v>
      </c>
      <c r="S201" s="6">
        <f t="shared" si="30"/>
        <v>15.393599999999999</v>
      </c>
      <c r="T201" s="6" t="e">
        <f t="shared" si="31"/>
        <v>#DIV/0!</v>
      </c>
      <c r="U201" s="35">
        <v>0</v>
      </c>
      <c r="V201" s="35">
        <v>0</v>
      </c>
      <c r="W201" s="35">
        <v>0</v>
      </c>
      <c r="X201" s="35">
        <v>0</v>
      </c>
      <c r="Y201" s="6">
        <f t="shared" si="32"/>
        <v>15.393599999999999</v>
      </c>
      <c r="Z201" s="6" t="e">
        <f t="shared" si="33"/>
        <v>#DIV/0!</v>
      </c>
      <c r="AA201" s="8">
        <v>0</v>
      </c>
      <c r="AB201" s="8">
        <v>0</v>
      </c>
      <c r="AC201" s="14" t="s">
        <v>584</v>
      </c>
    </row>
    <row r="202" spans="1:29" ht="94.5">
      <c r="A202" s="3" t="s">
        <v>22</v>
      </c>
      <c r="B202" s="9" t="s">
        <v>356</v>
      </c>
      <c r="C202" s="3" t="s">
        <v>22</v>
      </c>
      <c r="D202" s="5">
        <v>9.2119999999999997</v>
      </c>
      <c r="E202" s="3" t="s">
        <v>22</v>
      </c>
      <c r="F202" s="36">
        <v>4.1003999999999996</v>
      </c>
      <c r="G202" s="7">
        <f t="shared" si="28"/>
        <v>5.1116000000000001</v>
      </c>
      <c r="H202" s="5">
        <v>0</v>
      </c>
      <c r="I202" s="14">
        <v>0</v>
      </c>
      <c r="J202" s="14">
        <v>0</v>
      </c>
      <c r="K202" s="5">
        <v>0</v>
      </c>
      <c r="L202" s="14">
        <v>0</v>
      </c>
      <c r="M202" s="36">
        <v>4.1003999999999996</v>
      </c>
      <c r="N202" s="14">
        <v>0</v>
      </c>
      <c r="O202" s="14">
        <v>0</v>
      </c>
      <c r="P202" s="36">
        <v>4.1003999999999996</v>
      </c>
      <c r="Q202" s="14">
        <v>0</v>
      </c>
      <c r="R202" s="7">
        <f t="shared" si="29"/>
        <v>1.0112000000000005</v>
      </c>
      <c r="S202" s="6">
        <f t="shared" si="30"/>
        <v>4.1003999999999996</v>
      </c>
      <c r="T202" s="6" t="e">
        <f t="shared" si="31"/>
        <v>#DIV/0!</v>
      </c>
      <c r="U202" s="35">
        <v>0</v>
      </c>
      <c r="V202" s="35">
        <v>0</v>
      </c>
      <c r="W202" s="35">
        <v>0</v>
      </c>
      <c r="X202" s="35">
        <v>0</v>
      </c>
      <c r="Y202" s="6">
        <f t="shared" si="32"/>
        <v>4.1003999999999996</v>
      </c>
      <c r="Z202" s="6" t="e">
        <f t="shared" si="33"/>
        <v>#DIV/0!</v>
      </c>
      <c r="AA202" s="8">
        <v>0</v>
      </c>
      <c r="AB202" s="8">
        <v>0</v>
      </c>
      <c r="AC202" s="14" t="s">
        <v>585</v>
      </c>
    </row>
    <row r="203" spans="1:29" ht="63">
      <c r="A203" s="3" t="s">
        <v>22</v>
      </c>
      <c r="B203" s="9" t="s">
        <v>34</v>
      </c>
      <c r="C203" s="3" t="s">
        <v>22</v>
      </c>
      <c r="D203" s="5">
        <v>221.2</v>
      </c>
      <c r="E203" s="3" t="s">
        <v>22</v>
      </c>
      <c r="F203" s="36">
        <v>126.06</v>
      </c>
      <c r="G203" s="7">
        <f t="shared" si="28"/>
        <v>95.139999999999986</v>
      </c>
      <c r="H203" s="5">
        <v>0</v>
      </c>
      <c r="I203" s="14">
        <v>0</v>
      </c>
      <c r="J203" s="14">
        <v>0</v>
      </c>
      <c r="K203" s="5">
        <v>0</v>
      </c>
      <c r="L203" s="14">
        <v>0</v>
      </c>
      <c r="M203" s="36">
        <v>69.319199999999995</v>
      </c>
      <c r="N203" s="14">
        <v>0</v>
      </c>
      <c r="O203" s="14">
        <v>0</v>
      </c>
      <c r="P203" s="36">
        <v>69.319199999999995</v>
      </c>
      <c r="Q203" s="14">
        <v>0</v>
      </c>
      <c r="R203" s="7">
        <f t="shared" si="29"/>
        <v>25.820799999999991</v>
      </c>
      <c r="S203" s="6">
        <f t="shared" si="30"/>
        <v>69.319199999999995</v>
      </c>
      <c r="T203" s="6" t="e">
        <f t="shared" si="31"/>
        <v>#DIV/0!</v>
      </c>
      <c r="U203" s="35">
        <v>0</v>
      </c>
      <c r="V203" s="35">
        <v>0</v>
      </c>
      <c r="W203" s="35">
        <v>0</v>
      </c>
      <c r="X203" s="35">
        <v>0</v>
      </c>
      <c r="Y203" s="6">
        <f t="shared" si="32"/>
        <v>69.319199999999995</v>
      </c>
      <c r="Z203" s="6" t="e">
        <f t="shared" si="33"/>
        <v>#DIV/0!</v>
      </c>
      <c r="AA203" s="8">
        <v>0</v>
      </c>
      <c r="AB203" s="8">
        <v>0</v>
      </c>
      <c r="AC203" s="14" t="s">
        <v>586</v>
      </c>
    </row>
    <row r="204" spans="1:29" ht="94.5">
      <c r="A204" s="3" t="s">
        <v>22</v>
      </c>
      <c r="B204" s="9" t="s">
        <v>39</v>
      </c>
      <c r="C204" s="3" t="s">
        <v>22</v>
      </c>
      <c r="D204" s="5">
        <v>12</v>
      </c>
      <c r="E204" s="3" t="s">
        <v>22</v>
      </c>
      <c r="F204" s="36">
        <v>1.4376</v>
      </c>
      <c r="G204" s="7">
        <f t="shared" si="28"/>
        <v>10.5624</v>
      </c>
      <c r="H204" s="5">
        <v>0</v>
      </c>
      <c r="I204" s="14">
        <v>0</v>
      </c>
      <c r="J204" s="14">
        <v>0</v>
      </c>
      <c r="K204" s="5">
        <v>0</v>
      </c>
      <c r="L204" s="14">
        <v>0</v>
      </c>
      <c r="M204" s="36">
        <v>0.47760000000000002</v>
      </c>
      <c r="N204" s="14">
        <v>0</v>
      </c>
      <c r="O204" s="14">
        <v>0</v>
      </c>
      <c r="P204" s="36">
        <v>0.47760000000000002</v>
      </c>
      <c r="Q204" s="14">
        <v>0</v>
      </c>
      <c r="R204" s="7">
        <f t="shared" si="29"/>
        <v>10.0848</v>
      </c>
      <c r="S204" s="6">
        <f t="shared" si="30"/>
        <v>0.47760000000000002</v>
      </c>
      <c r="T204" s="6" t="e">
        <f t="shared" si="31"/>
        <v>#DIV/0!</v>
      </c>
      <c r="U204" s="35">
        <v>0</v>
      </c>
      <c r="V204" s="35">
        <v>0</v>
      </c>
      <c r="W204" s="35">
        <v>0</v>
      </c>
      <c r="X204" s="35">
        <v>0</v>
      </c>
      <c r="Y204" s="6">
        <f t="shared" si="32"/>
        <v>0.47760000000000002</v>
      </c>
      <c r="Z204" s="6" t="e">
        <f t="shared" si="33"/>
        <v>#DIV/0!</v>
      </c>
      <c r="AA204" s="8">
        <v>0</v>
      </c>
      <c r="AB204" s="8">
        <v>0</v>
      </c>
      <c r="AC204" s="14" t="s">
        <v>587</v>
      </c>
    </row>
    <row r="205" spans="1:29" ht="63">
      <c r="A205" s="3" t="s">
        <v>22</v>
      </c>
      <c r="B205" s="9" t="s">
        <v>357</v>
      </c>
      <c r="C205" s="3" t="s">
        <v>22</v>
      </c>
      <c r="D205" s="5">
        <v>2.8</v>
      </c>
      <c r="E205" s="3" t="s">
        <v>22</v>
      </c>
      <c r="F205" s="36">
        <v>1.0355999999999999</v>
      </c>
      <c r="G205" s="7">
        <f t="shared" si="28"/>
        <v>1.7644</v>
      </c>
      <c r="H205" s="5">
        <v>0</v>
      </c>
      <c r="I205" s="14">
        <v>0</v>
      </c>
      <c r="J205" s="14">
        <v>0</v>
      </c>
      <c r="K205" s="5">
        <v>0</v>
      </c>
      <c r="L205" s="14">
        <v>0</v>
      </c>
      <c r="M205" s="36">
        <v>1.0355999999999999</v>
      </c>
      <c r="N205" s="14">
        <v>0</v>
      </c>
      <c r="O205" s="14">
        <v>0</v>
      </c>
      <c r="P205" s="36">
        <v>1.0355999999999999</v>
      </c>
      <c r="Q205" s="14">
        <v>0</v>
      </c>
      <c r="R205" s="7">
        <f t="shared" si="29"/>
        <v>0.72880000000000011</v>
      </c>
      <c r="S205" s="6">
        <f t="shared" si="30"/>
        <v>1.0355999999999999</v>
      </c>
      <c r="T205" s="6" t="e">
        <f t="shared" si="31"/>
        <v>#DIV/0!</v>
      </c>
      <c r="U205" s="35">
        <v>0</v>
      </c>
      <c r="V205" s="35">
        <v>0</v>
      </c>
      <c r="W205" s="35">
        <v>0</v>
      </c>
      <c r="X205" s="35">
        <v>0</v>
      </c>
      <c r="Y205" s="6">
        <f t="shared" si="32"/>
        <v>1.0355999999999999</v>
      </c>
      <c r="Z205" s="6" t="e">
        <f t="shared" si="33"/>
        <v>#DIV/0!</v>
      </c>
      <c r="AA205" s="8">
        <v>0</v>
      </c>
      <c r="AB205" s="8">
        <v>0</v>
      </c>
      <c r="AC205" s="14" t="s">
        <v>588</v>
      </c>
    </row>
    <row r="206" spans="1:29" ht="94.5">
      <c r="A206" s="3" t="s">
        <v>22</v>
      </c>
      <c r="B206" s="9" t="s">
        <v>358</v>
      </c>
      <c r="C206" s="3" t="s">
        <v>22</v>
      </c>
      <c r="D206" s="5">
        <v>42</v>
      </c>
      <c r="E206" s="3" t="s">
        <v>22</v>
      </c>
      <c r="F206" s="36">
        <v>3.2639999999999998</v>
      </c>
      <c r="G206" s="7">
        <f t="shared" si="28"/>
        <v>38.735999999999997</v>
      </c>
      <c r="H206" s="5">
        <v>0</v>
      </c>
      <c r="I206" s="14">
        <v>0</v>
      </c>
      <c r="J206" s="14">
        <v>0</v>
      </c>
      <c r="K206" s="5">
        <v>0</v>
      </c>
      <c r="L206" s="14">
        <v>0</v>
      </c>
      <c r="M206" s="36">
        <v>3.2640000000000002</v>
      </c>
      <c r="N206" s="14">
        <v>0</v>
      </c>
      <c r="O206" s="14">
        <v>0</v>
      </c>
      <c r="P206" s="36">
        <v>3.2640000000000002</v>
      </c>
      <c r="Q206" s="14">
        <v>0</v>
      </c>
      <c r="R206" s="7">
        <f t="shared" si="29"/>
        <v>35.471999999999994</v>
      </c>
      <c r="S206" s="6">
        <f t="shared" si="30"/>
        <v>3.2640000000000002</v>
      </c>
      <c r="T206" s="6" t="e">
        <f t="shared" si="31"/>
        <v>#DIV/0!</v>
      </c>
      <c r="U206" s="35">
        <v>0</v>
      </c>
      <c r="V206" s="35">
        <v>0</v>
      </c>
      <c r="W206" s="35">
        <v>0</v>
      </c>
      <c r="X206" s="35">
        <v>0</v>
      </c>
      <c r="Y206" s="6">
        <f t="shared" si="32"/>
        <v>3.2640000000000002</v>
      </c>
      <c r="Z206" s="6" t="e">
        <f t="shared" si="33"/>
        <v>#DIV/0!</v>
      </c>
      <c r="AA206" s="8">
        <v>0</v>
      </c>
      <c r="AB206" s="8">
        <v>0</v>
      </c>
      <c r="AC206" s="14" t="s">
        <v>589</v>
      </c>
    </row>
    <row r="207" spans="1:29" ht="31.5">
      <c r="A207" s="3" t="s">
        <v>22</v>
      </c>
      <c r="B207" s="9" t="s">
        <v>359</v>
      </c>
      <c r="C207" s="3" t="s">
        <v>22</v>
      </c>
      <c r="D207" s="5">
        <v>12</v>
      </c>
      <c r="E207" s="3" t="s">
        <v>22</v>
      </c>
      <c r="F207" s="36">
        <v>4.6668000000000003</v>
      </c>
      <c r="G207" s="7">
        <f t="shared" si="28"/>
        <v>7.3331999999999997</v>
      </c>
      <c r="H207" s="5">
        <v>0</v>
      </c>
      <c r="I207" s="14">
        <v>0</v>
      </c>
      <c r="J207" s="14">
        <v>0</v>
      </c>
      <c r="K207" s="5">
        <v>0</v>
      </c>
      <c r="L207" s="14">
        <v>0</v>
      </c>
      <c r="M207" s="36">
        <v>4.6667999999999994</v>
      </c>
      <c r="N207" s="14">
        <v>0</v>
      </c>
      <c r="O207" s="14">
        <v>0</v>
      </c>
      <c r="P207" s="36">
        <v>4.6667999999999994</v>
      </c>
      <c r="Q207" s="14">
        <v>0</v>
      </c>
      <c r="R207" s="7">
        <f t="shared" si="29"/>
        <v>2.6664000000000003</v>
      </c>
      <c r="S207" s="6">
        <f t="shared" si="30"/>
        <v>4.6667999999999994</v>
      </c>
      <c r="T207" s="6" t="e">
        <f t="shared" si="31"/>
        <v>#DIV/0!</v>
      </c>
      <c r="U207" s="35">
        <v>0</v>
      </c>
      <c r="V207" s="35">
        <v>0</v>
      </c>
      <c r="W207" s="35">
        <v>0</v>
      </c>
      <c r="X207" s="35">
        <v>0</v>
      </c>
      <c r="Y207" s="6">
        <f t="shared" si="32"/>
        <v>4.6667999999999994</v>
      </c>
      <c r="Z207" s="6" t="e">
        <f t="shared" si="33"/>
        <v>#DIV/0!</v>
      </c>
      <c r="AA207" s="8">
        <v>0</v>
      </c>
      <c r="AB207" s="8">
        <v>0</v>
      </c>
      <c r="AC207" s="14" t="s">
        <v>590</v>
      </c>
    </row>
    <row r="208" spans="1:29" ht="110.25">
      <c r="A208" s="3" t="s">
        <v>22</v>
      </c>
      <c r="B208" s="9" t="s">
        <v>360</v>
      </c>
      <c r="C208" s="3" t="s">
        <v>22</v>
      </c>
      <c r="D208" s="5">
        <v>105.6</v>
      </c>
      <c r="E208" s="3" t="s">
        <v>22</v>
      </c>
      <c r="F208" s="36">
        <v>25.034399999999998</v>
      </c>
      <c r="G208" s="7">
        <f t="shared" si="28"/>
        <v>80.565599999999989</v>
      </c>
      <c r="H208" s="5">
        <v>0</v>
      </c>
      <c r="I208" s="14">
        <v>0</v>
      </c>
      <c r="J208" s="14">
        <v>0</v>
      </c>
      <c r="K208" s="5">
        <v>0</v>
      </c>
      <c r="L208" s="14">
        <v>0</v>
      </c>
      <c r="M208" s="36">
        <v>22.4544</v>
      </c>
      <c r="N208" s="14">
        <v>0</v>
      </c>
      <c r="O208" s="14">
        <v>0</v>
      </c>
      <c r="P208" s="36">
        <v>22.4544</v>
      </c>
      <c r="Q208" s="14">
        <v>0</v>
      </c>
      <c r="R208" s="7">
        <f t="shared" si="29"/>
        <v>58.11119999999999</v>
      </c>
      <c r="S208" s="6">
        <f t="shared" si="30"/>
        <v>22.4544</v>
      </c>
      <c r="T208" s="6" t="e">
        <f t="shared" si="31"/>
        <v>#DIV/0!</v>
      </c>
      <c r="U208" s="35">
        <v>0</v>
      </c>
      <c r="V208" s="35">
        <v>0</v>
      </c>
      <c r="W208" s="35">
        <v>0</v>
      </c>
      <c r="X208" s="35">
        <v>0</v>
      </c>
      <c r="Y208" s="6">
        <f t="shared" si="32"/>
        <v>22.4544</v>
      </c>
      <c r="Z208" s="6" t="e">
        <f t="shared" si="33"/>
        <v>#DIV/0!</v>
      </c>
      <c r="AA208" s="8">
        <v>0</v>
      </c>
      <c r="AB208" s="8">
        <v>0</v>
      </c>
      <c r="AC208" s="14" t="s">
        <v>591</v>
      </c>
    </row>
    <row r="209" spans="1:29" ht="47.25">
      <c r="A209" s="3" t="s">
        <v>22</v>
      </c>
      <c r="B209" s="9" t="s">
        <v>361</v>
      </c>
      <c r="C209" s="3" t="s">
        <v>22</v>
      </c>
      <c r="D209" s="5">
        <v>6</v>
      </c>
      <c r="E209" s="3" t="s">
        <v>22</v>
      </c>
      <c r="F209" s="36">
        <v>2.8367999999999998</v>
      </c>
      <c r="G209" s="7">
        <f t="shared" si="28"/>
        <v>3.1632000000000002</v>
      </c>
      <c r="H209" s="5">
        <v>0</v>
      </c>
      <c r="I209" s="14">
        <v>0</v>
      </c>
      <c r="J209" s="14">
        <v>0</v>
      </c>
      <c r="K209" s="5">
        <v>0</v>
      </c>
      <c r="L209" s="14">
        <v>0</v>
      </c>
      <c r="M209" s="36">
        <v>2.8367999999999998</v>
      </c>
      <c r="N209" s="14">
        <v>0</v>
      </c>
      <c r="O209" s="14">
        <v>0</v>
      </c>
      <c r="P209" s="36">
        <v>2.8367999999999998</v>
      </c>
      <c r="Q209" s="14">
        <v>0</v>
      </c>
      <c r="R209" s="7">
        <f t="shared" si="29"/>
        <v>0.32640000000000047</v>
      </c>
      <c r="S209" s="6">
        <f t="shared" si="30"/>
        <v>2.8367999999999998</v>
      </c>
      <c r="T209" s="6" t="e">
        <f t="shared" si="31"/>
        <v>#DIV/0!</v>
      </c>
      <c r="U209" s="35">
        <v>0</v>
      </c>
      <c r="V209" s="35">
        <v>0</v>
      </c>
      <c r="W209" s="35">
        <v>0</v>
      </c>
      <c r="X209" s="35">
        <v>0</v>
      </c>
      <c r="Y209" s="6">
        <f t="shared" si="32"/>
        <v>2.8367999999999998</v>
      </c>
      <c r="Z209" s="6" t="e">
        <f t="shared" si="33"/>
        <v>#DIV/0!</v>
      </c>
      <c r="AA209" s="8">
        <v>0</v>
      </c>
      <c r="AB209" s="8">
        <v>0</v>
      </c>
      <c r="AC209" s="14" t="s">
        <v>592</v>
      </c>
    </row>
    <row r="210" spans="1:29" ht="47.25">
      <c r="A210" s="3" t="s">
        <v>22</v>
      </c>
      <c r="B210" s="9" t="s">
        <v>362</v>
      </c>
      <c r="C210" s="3" t="s">
        <v>22</v>
      </c>
      <c r="D210" s="5">
        <v>21</v>
      </c>
      <c r="E210" s="3" t="s">
        <v>22</v>
      </c>
      <c r="F210" s="36">
        <v>9.4211999999999989</v>
      </c>
      <c r="G210" s="7">
        <f t="shared" si="28"/>
        <v>11.578800000000001</v>
      </c>
      <c r="H210" s="5">
        <v>0</v>
      </c>
      <c r="I210" s="14">
        <v>0</v>
      </c>
      <c r="J210" s="14">
        <v>0</v>
      </c>
      <c r="K210" s="5">
        <v>0</v>
      </c>
      <c r="L210" s="14">
        <v>0</v>
      </c>
      <c r="M210" s="36">
        <v>9.4211999999999989</v>
      </c>
      <c r="N210" s="14">
        <v>0</v>
      </c>
      <c r="O210" s="14">
        <v>0</v>
      </c>
      <c r="P210" s="36">
        <v>9.4211999999999989</v>
      </c>
      <c r="Q210" s="14">
        <v>0</v>
      </c>
      <c r="R210" s="7">
        <f t="shared" si="29"/>
        <v>2.1576000000000022</v>
      </c>
      <c r="S210" s="6">
        <f t="shared" si="30"/>
        <v>9.4211999999999989</v>
      </c>
      <c r="T210" s="6" t="e">
        <f t="shared" si="31"/>
        <v>#DIV/0!</v>
      </c>
      <c r="U210" s="35">
        <v>0</v>
      </c>
      <c r="V210" s="35">
        <v>0</v>
      </c>
      <c r="W210" s="35">
        <v>0</v>
      </c>
      <c r="X210" s="35">
        <v>0</v>
      </c>
      <c r="Y210" s="6">
        <f t="shared" si="32"/>
        <v>9.4211999999999989</v>
      </c>
      <c r="Z210" s="6" t="e">
        <f t="shared" si="33"/>
        <v>#DIV/0!</v>
      </c>
      <c r="AA210" s="8">
        <v>0</v>
      </c>
      <c r="AB210" s="8">
        <v>0</v>
      </c>
      <c r="AC210" s="14" t="s">
        <v>593</v>
      </c>
    </row>
    <row r="211" spans="1:29" ht="63">
      <c r="A211" s="3" t="s">
        <v>22</v>
      </c>
      <c r="B211" s="9" t="s">
        <v>363</v>
      </c>
      <c r="C211" s="3" t="s">
        <v>22</v>
      </c>
      <c r="D211" s="5">
        <v>24</v>
      </c>
      <c r="E211" s="3" t="s">
        <v>22</v>
      </c>
      <c r="F211" s="36">
        <v>0.79079999999999995</v>
      </c>
      <c r="G211" s="7">
        <f t="shared" si="28"/>
        <v>23.209199999999999</v>
      </c>
      <c r="H211" s="5">
        <v>0</v>
      </c>
      <c r="I211" s="14">
        <v>0</v>
      </c>
      <c r="J211" s="14">
        <v>0</v>
      </c>
      <c r="K211" s="5">
        <v>0</v>
      </c>
      <c r="L211" s="14">
        <v>0</v>
      </c>
      <c r="M211" s="36">
        <v>0.79080000000000006</v>
      </c>
      <c r="N211" s="14">
        <v>0</v>
      </c>
      <c r="O211" s="14">
        <v>0</v>
      </c>
      <c r="P211" s="36">
        <v>0.79080000000000006</v>
      </c>
      <c r="Q211" s="14">
        <v>0</v>
      </c>
      <c r="R211" s="7">
        <f t="shared" si="29"/>
        <v>22.418399999999998</v>
      </c>
      <c r="S211" s="6">
        <f t="shared" si="30"/>
        <v>0.79080000000000006</v>
      </c>
      <c r="T211" s="6" t="e">
        <f t="shared" si="31"/>
        <v>#DIV/0!</v>
      </c>
      <c r="U211" s="35">
        <v>0</v>
      </c>
      <c r="V211" s="35">
        <v>0</v>
      </c>
      <c r="W211" s="35">
        <v>0</v>
      </c>
      <c r="X211" s="35">
        <v>0</v>
      </c>
      <c r="Y211" s="6">
        <f t="shared" si="32"/>
        <v>0.79080000000000006</v>
      </c>
      <c r="Z211" s="6" t="e">
        <f t="shared" si="33"/>
        <v>#DIV/0!</v>
      </c>
      <c r="AA211" s="8">
        <v>0</v>
      </c>
      <c r="AB211" s="8">
        <v>0</v>
      </c>
      <c r="AC211" s="14" t="s">
        <v>594</v>
      </c>
    </row>
    <row r="212" spans="1:29" ht="110.25">
      <c r="A212" s="3" t="s">
        <v>22</v>
      </c>
      <c r="B212" s="9" t="s">
        <v>364</v>
      </c>
      <c r="C212" s="3" t="s">
        <v>22</v>
      </c>
      <c r="D212" s="5">
        <v>3.08</v>
      </c>
      <c r="E212" s="3" t="s">
        <v>22</v>
      </c>
      <c r="F212" s="36">
        <v>1.08</v>
      </c>
      <c r="G212" s="7">
        <f t="shared" si="28"/>
        <v>2</v>
      </c>
      <c r="H212" s="5">
        <v>0</v>
      </c>
      <c r="I212" s="14">
        <v>0</v>
      </c>
      <c r="J212" s="14">
        <v>0</v>
      </c>
      <c r="K212" s="5">
        <v>0</v>
      </c>
      <c r="L212" s="14">
        <v>0</v>
      </c>
      <c r="M212" s="36">
        <v>1.08</v>
      </c>
      <c r="N212" s="14">
        <v>0</v>
      </c>
      <c r="O212" s="14">
        <v>0</v>
      </c>
      <c r="P212" s="36">
        <v>1.08</v>
      </c>
      <c r="Q212" s="14">
        <v>0</v>
      </c>
      <c r="R212" s="7">
        <f t="shared" si="29"/>
        <v>0.91999999999999993</v>
      </c>
      <c r="S212" s="6">
        <f t="shared" si="30"/>
        <v>1.08</v>
      </c>
      <c r="T212" s="6" t="e">
        <f t="shared" si="31"/>
        <v>#DIV/0!</v>
      </c>
      <c r="U212" s="35">
        <v>0</v>
      </c>
      <c r="V212" s="35">
        <v>0</v>
      </c>
      <c r="W212" s="35">
        <v>0</v>
      </c>
      <c r="X212" s="35">
        <v>0</v>
      </c>
      <c r="Y212" s="6">
        <f t="shared" si="32"/>
        <v>1.08</v>
      </c>
      <c r="Z212" s="6" t="e">
        <f t="shared" si="33"/>
        <v>#DIV/0!</v>
      </c>
      <c r="AA212" s="8">
        <v>0</v>
      </c>
      <c r="AB212" s="8">
        <v>0</v>
      </c>
      <c r="AC212" s="14" t="s">
        <v>595</v>
      </c>
    </row>
    <row r="213" spans="1:29" ht="31.5">
      <c r="A213" s="3" t="s">
        <v>22</v>
      </c>
      <c r="B213" s="9" t="s">
        <v>365</v>
      </c>
      <c r="C213" s="3" t="s">
        <v>22</v>
      </c>
      <c r="D213" s="5">
        <v>0.3</v>
      </c>
      <c r="E213" s="3" t="s">
        <v>22</v>
      </c>
      <c r="F213" s="36">
        <v>0.27</v>
      </c>
      <c r="G213" s="7">
        <f t="shared" si="28"/>
        <v>2.9999999999999971E-2</v>
      </c>
      <c r="H213" s="5">
        <v>0</v>
      </c>
      <c r="I213" s="14">
        <v>0</v>
      </c>
      <c r="J213" s="14">
        <v>0</v>
      </c>
      <c r="K213" s="5">
        <v>0</v>
      </c>
      <c r="L213" s="14">
        <v>0</v>
      </c>
      <c r="M213" s="36">
        <v>2.52E-2</v>
      </c>
      <c r="N213" s="14">
        <v>0</v>
      </c>
      <c r="O213" s="14">
        <v>0</v>
      </c>
      <c r="P213" s="36">
        <v>2.52E-2</v>
      </c>
      <c r="Q213" s="14">
        <v>0</v>
      </c>
      <c r="R213" s="7">
        <f t="shared" si="29"/>
        <v>4.799999999999971E-3</v>
      </c>
      <c r="S213" s="6">
        <f t="shared" si="30"/>
        <v>2.52E-2</v>
      </c>
      <c r="T213" s="6" t="e">
        <f t="shared" si="31"/>
        <v>#DIV/0!</v>
      </c>
      <c r="U213" s="35">
        <v>0</v>
      </c>
      <c r="V213" s="35">
        <v>0</v>
      </c>
      <c r="W213" s="35">
        <v>0</v>
      </c>
      <c r="X213" s="35">
        <v>0</v>
      </c>
      <c r="Y213" s="6">
        <f t="shared" si="32"/>
        <v>2.52E-2</v>
      </c>
      <c r="Z213" s="6" t="e">
        <f t="shared" si="33"/>
        <v>#DIV/0!</v>
      </c>
      <c r="AA213" s="8">
        <v>0</v>
      </c>
      <c r="AB213" s="8">
        <v>0</v>
      </c>
      <c r="AC213" s="14" t="s">
        <v>596</v>
      </c>
    </row>
    <row r="214" spans="1:29" ht="47.25">
      <c r="A214" s="3" t="s">
        <v>22</v>
      </c>
      <c r="B214" s="9" t="s">
        <v>366</v>
      </c>
      <c r="C214" s="3" t="s">
        <v>22</v>
      </c>
      <c r="D214" s="5">
        <v>0.33600000000000002</v>
      </c>
      <c r="E214" s="3" t="s">
        <v>22</v>
      </c>
      <c r="F214" s="36">
        <v>0.21840000000000001</v>
      </c>
      <c r="G214" s="7">
        <f t="shared" si="28"/>
        <v>0.11760000000000001</v>
      </c>
      <c r="H214" s="5">
        <v>0</v>
      </c>
      <c r="I214" s="14">
        <v>0</v>
      </c>
      <c r="J214" s="14">
        <v>0</v>
      </c>
      <c r="K214" s="5">
        <v>0</v>
      </c>
      <c r="L214" s="14">
        <v>0</v>
      </c>
      <c r="M214" s="36">
        <v>9.5999999999999992E-3</v>
      </c>
      <c r="N214" s="14">
        <v>0</v>
      </c>
      <c r="O214" s="14">
        <v>0</v>
      </c>
      <c r="P214" s="36">
        <v>9.5999999999999992E-3</v>
      </c>
      <c r="Q214" s="14">
        <v>0</v>
      </c>
      <c r="R214" s="7">
        <f t="shared" si="29"/>
        <v>0.10800000000000001</v>
      </c>
      <c r="S214" s="6">
        <f t="shared" si="30"/>
        <v>9.5999999999999992E-3</v>
      </c>
      <c r="T214" s="6" t="e">
        <f t="shared" si="31"/>
        <v>#DIV/0!</v>
      </c>
      <c r="U214" s="35">
        <v>0</v>
      </c>
      <c r="V214" s="35">
        <v>0</v>
      </c>
      <c r="W214" s="35">
        <v>0</v>
      </c>
      <c r="X214" s="35">
        <v>0</v>
      </c>
      <c r="Y214" s="6">
        <f t="shared" si="32"/>
        <v>9.5999999999999992E-3</v>
      </c>
      <c r="Z214" s="6" t="e">
        <f t="shared" si="33"/>
        <v>#DIV/0!</v>
      </c>
      <c r="AA214" s="8">
        <v>0</v>
      </c>
      <c r="AB214" s="8">
        <v>0</v>
      </c>
      <c r="AC214" s="14" t="s">
        <v>597</v>
      </c>
    </row>
    <row r="215" spans="1:29" ht="31.5">
      <c r="A215" s="3" t="s">
        <v>22</v>
      </c>
      <c r="B215" s="9" t="s">
        <v>367</v>
      </c>
      <c r="C215" s="3" t="s">
        <v>22</v>
      </c>
      <c r="D215" s="5">
        <v>9.6</v>
      </c>
      <c r="E215" s="3" t="s">
        <v>22</v>
      </c>
      <c r="F215" s="36">
        <v>4.9908000000000001</v>
      </c>
      <c r="G215" s="7">
        <f t="shared" si="28"/>
        <v>4.6091999999999995</v>
      </c>
      <c r="H215" s="5">
        <v>0</v>
      </c>
      <c r="I215" s="14">
        <v>0</v>
      </c>
      <c r="J215" s="14">
        <v>0</v>
      </c>
      <c r="K215" s="5">
        <v>0</v>
      </c>
      <c r="L215" s="14">
        <v>0</v>
      </c>
      <c r="M215" s="36">
        <v>0.83159999999999989</v>
      </c>
      <c r="N215" s="14">
        <v>0</v>
      </c>
      <c r="O215" s="14">
        <v>0</v>
      </c>
      <c r="P215" s="36">
        <v>0.83159999999999989</v>
      </c>
      <c r="Q215" s="14">
        <v>0</v>
      </c>
      <c r="R215" s="7">
        <f t="shared" si="29"/>
        <v>3.7775999999999996</v>
      </c>
      <c r="S215" s="6">
        <f t="shared" si="30"/>
        <v>0.83159999999999989</v>
      </c>
      <c r="T215" s="6" t="e">
        <f t="shared" si="31"/>
        <v>#DIV/0!</v>
      </c>
      <c r="U215" s="35">
        <v>0</v>
      </c>
      <c r="V215" s="35">
        <v>0</v>
      </c>
      <c r="W215" s="35">
        <v>0</v>
      </c>
      <c r="X215" s="35">
        <v>0</v>
      </c>
      <c r="Y215" s="6">
        <f t="shared" si="32"/>
        <v>0.83159999999999989</v>
      </c>
      <c r="Z215" s="6" t="e">
        <f t="shared" si="33"/>
        <v>#DIV/0!</v>
      </c>
      <c r="AA215" s="8">
        <v>0</v>
      </c>
      <c r="AB215" s="8">
        <v>0</v>
      </c>
      <c r="AC215" s="14" t="s">
        <v>598</v>
      </c>
    </row>
    <row r="216" spans="1:29" ht="31.5">
      <c r="A216" s="3" t="s">
        <v>22</v>
      </c>
      <c r="B216" s="9" t="s">
        <v>368</v>
      </c>
      <c r="C216" s="3" t="s">
        <v>22</v>
      </c>
      <c r="D216" s="5">
        <v>0.09</v>
      </c>
      <c r="E216" s="3" t="s">
        <v>22</v>
      </c>
      <c r="F216" s="36">
        <v>6.4799999999999996E-2</v>
      </c>
      <c r="G216" s="7">
        <f t="shared" si="28"/>
        <v>2.52E-2</v>
      </c>
      <c r="H216" s="5">
        <v>0</v>
      </c>
      <c r="I216" s="14">
        <v>0</v>
      </c>
      <c r="J216" s="14">
        <v>0</v>
      </c>
      <c r="K216" s="5">
        <v>0</v>
      </c>
      <c r="L216" s="14">
        <v>0</v>
      </c>
      <c r="M216" s="36">
        <v>1.0799999999999999E-2</v>
      </c>
      <c r="N216" s="14">
        <v>0</v>
      </c>
      <c r="O216" s="14">
        <v>0</v>
      </c>
      <c r="P216" s="36">
        <v>1.0799999999999999E-2</v>
      </c>
      <c r="Q216" s="14">
        <v>0</v>
      </c>
      <c r="R216" s="7">
        <f t="shared" si="29"/>
        <v>1.4400000000000001E-2</v>
      </c>
      <c r="S216" s="6">
        <f t="shared" si="30"/>
        <v>1.0799999999999999E-2</v>
      </c>
      <c r="T216" s="6" t="e">
        <f t="shared" si="31"/>
        <v>#DIV/0!</v>
      </c>
      <c r="U216" s="35">
        <v>0</v>
      </c>
      <c r="V216" s="35">
        <v>0</v>
      </c>
      <c r="W216" s="35">
        <v>0</v>
      </c>
      <c r="X216" s="35">
        <v>0</v>
      </c>
      <c r="Y216" s="6">
        <f t="shared" si="32"/>
        <v>1.0799999999999999E-2</v>
      </c>
      <c r="Z216" s="6" t="e">
        <f t="shared" si="33"/>
        <v>#DIV/0!</v>
      </c>
      <c r="AA216" s="8">
        <v>0</v>
      </c>
      <c r="AB216" s="8">
        <v>0</v>
      </c>
      <c r="AC216" s="14" t="s">
        <v>599</v>
      </c>
    </row>
    <row r="217" spans="1:29" ht="47.25">
      <c r="A217" s="3" t="s">
        <v>22</v>
      </c>
      <c r="B217" s="9" t="s">
        <v>369</v>
      </c>
      <c r="C217" s="3" t="s">
        <v>22</v>
      </c>
      <c r="D217" s="5">
        <v>19.399999999999999</v>
      </c>
      <c r="E217" s="3" t="s">
        <v>22</v>
      </c>
      <c r="F217" s="36">
        <v>11.2248</v>
      </c>
      <c r="G217" s="7">
        <f t="shared" si="28"/>
        <v>8.1751999999999985</v>
      </c>
      <c r="H217" s="5">
        <v>0</v>
      </c>
      <c r="I217" s="14">
        <v>0</v>
      </c>
      <c r="J217" s="14">
        <v>0</v>
      </c>
      <c r="K217" s="5">
        <v>0</v>
      </c>
      <c r="L217" s="14">
        <v>0</v>
      </c>
      <c r="M217" s="36">
        <v>4.3499999999999996</v>
      </c>
      <c r="N217" s="14">
        <v>0</v>
      </c>
      <c r="O217" s="14">
        <v>0</v>
      </c>
      <c r="P217" s="36">
        <v>4.3499999999999996</v>
      </c>
      <c r="Q217" s="14">
        <v>0</v>
      </c>
      <c r="R217" s="7">
        <f t="shared" si="29"/>
        <v>3.8251999999999988</v>
      </c>
      <c r="S217" s="6">
        <f t="shared" si="30"/>
        <v>4.3499999999999996</v>
      </c>
      <c r="T217" s="6" t="e">
        <f t="shared" si="31"/>
        <v>#DIV/0!</v>
      </c>
      <c r="U217" s="35">
        <v>0</v>
      </c>
      <c r="V217" s="35">
        <v>0</v>
      </c>
      <c r="W217" s="35">
        <v>0</v>
      </c>
      <c r="X217" s="35">
        <v>0</v>
      </c>
      <c r="Y217" s="6">
        <f t="shared" si="32"/>
        <v>4.3499999999999996</v>
      </c>
      <c r="Z217" s="6" t="e">
        <f t="shared" si="33"/>
        <v>#DIV/0!</v>
      </c>
      <c r="AA217" s="8">
        <v>0</v>
      </c>
      <c r="AB217" s="8">
        <v>0</v>
      </c>
      <c r="AC217" s="14" t="s">
        <v>600</v>
      </c>
    </row>
    <row r="218" spans="1:29" ht="31.5">
      <c r="A218" s="3" t="s">
        <v>22</v>
      </c>
      <c r="B218" s="9" t="s">
        <v>370</v>
      </c>
      <c r="C218" s="3" t="s">
        <v>22</v>
      </c>
      <c r="D218" s="5">
        <v>6</v>
      </c>
      <c r="E218" s="3" t="s">
        <v>22</v>
      </c>
      <c r="F218" s="36">
        <v>0.6</v>
      </c>
      <c r="G218" s="7">
        <f t="shared" si="28"/>
        <v>5.4</v>
      </c>
      <c r="H218" s="5">
        <v>0</v>
      </c>
      <c r="I218" s="14">
        <v>0</v>
      </c>
      <c r="J218" s="14">
        <v>0</v>
      </c>
      <c r="K218" s="5">
        <v>0</v>
      </c>
      <c r="L218" s="14">
        <v>0</v>
      </c>
      <c r="M218" s="36">
        <v>0.6</v>
      </c>
      <c r="N218" s="14">
        <v>0</v>
      </c>
      <c r="O218" s="14">
        <v>0</v>
      </c>
      <c r="P218" s="36">
        <v>0.6</v>
      </c>
      <c r="Q218" s="14">
        <v>0</v>
      </c>
      <c r="R218" s="7">
        <f t="shared" si="29"/>
        <v>4.8000000000000007</v>
      </c>
      <c r="S218" s="6">
        <f t="shared" si="30"/>
        <v>0.6</v>
      </c>
      <c r="T218" s="6" t="e">
        <f t="shared" si="31"/>
        <v>#DIV/0!</v>
      </c>
      <c r="U218" s="35">
        <v>0</v>
      </c>
      <c r="V218" s="35">
        <v>0</v>
      </c>
      <c r="W218" s="35">
        <v>0</v>
      </c>
      <c r="X218" s="35">
        <v>0</v>
      </c>
      <c r="Y218" s="6">
        <f t="shared" si="32"/>
        <v>0.6</v>
      </c>
      <c r="Z218" s="6" t="e">
        <f t="shared" si="33"/>
        <v>#DIV/0!</v>
      </c>
      <c r="AA218" s="8">
        <v>0</v>
      </c>
      <c r="AB218" s="8">
        <v>0</v>
      </c>
      <c r="AC218" s="14" t="s">
        <v>601</v>
      </c>
    </row>
    <row r="219" spans="1:29" ht="63">
      <c r="A219" s="3" t="s">
        <v>22</v>
      </c>
      <c r="B219" s="9" t="s">
        <v>371</v>
      </c>
      <c r="C219" s="3" t="s">
        <v>22</v>
      </c>
      <c r="D219" s="5">
        <v>200.4</v>
      </c>
      <c r="E219" s="3" t="s">
        <v>22</v>
      </c>
      <c r="F219" s="36">
        <v>121.212</v>
      </c>
      <c r="G219" s="7">
        <f t="shared" si="28"/>
        <v>79.188000000000002</v>
      </c>
      <c r="H219" s="5">
        <v>0</v>
      </c>
      <c r="I219" s="14">
        <v>0</v>
      </c>
      <c r="J219" s="14">
        <v>0</v>
      </c>
      <c r="K219" s="5">
        <v>0</v>
      </c>
      <c r="L219" s="14">
        <v>0</v>
      </c>
      <c r="M219" s="36">
        <v>21.674400000000002</v>
      </c>
      <c r="N219" s="14">
        <v>0</v>
      </c>
      <c r="O219" s="14">
        <v>0</v>
      </c>
      <c r="P219" s="36">
        <v>21.674400000000002</v>
      </c>
      <c r="Q219" s="14">
        <v>0</v>
      </c>
      <c r="R219" s="7">
        <f t="shared" si="29"/>
        <v>57.513599999999997</v>
      </c>
      <c r="S219" s="6">
        <f t="shared" si="30"/>
        <v>21.674400000000002</v>
      </c>
      <c r="T219" s="6" t="e">
        <f t="shared" si="31"/>
        <v>#DIV/0!</v>
      </c>
      <c r="U219" s="35">
        <v>0</v>
      </c>
      <c r="V219" s="35">
        <v>0</v>
      </c>
      <c r="W219" s="35">
        <v>0</v>
      </c>
      <c r="X219" s="35">
        <v>0</v>
      </c>
      <c r="Y219" s="6">
        <f t="shared" si="32"/>
        <v>21.674400000000002</v>
      </c>
      <c r="Z219" s="6" t="e">
        <f t="shared" si="33"/>
        <v>#DIV/0!</v>
      </c>
      <c r="AA219" s="8">
        <v>0</v>
      </c>
      <c r="AB219" s="8">
        <v>0</v>
      </c>
      <c r="AC219" s="14" t="s">
        <v>602</v>
      </c>
    </row>
    <row r="220" spans="1:29" ht="31.5">
      <c r="A220" s="3" t="s">
        <v>22</v>
      </c>
      <c r="B220" s="9" t="s">
        <v>372</v>
      </c>
      <c r="C220" s="3" t="s">
        <v>22</v>
      </c>
      <c r="D220" s="5">
        <v>22</v>
      </c>
      <c r="E220" s="3" t="s">
        <v>22</v>
      </c>
      <c r="F220" s="36">
        <v>9.9540000000000006</v>
      </c>
      <c r="G220" s="7">
        <f t="shared" si="28"/>
        <v>12.045999999999999</v>
      </c>
      <c r="H220" s="5">
        <v>0</v>
      </c>
      <c r="I220" s="14">
        <v>0</v>
      </c>
      <c r="J220" s="14">
        <v>0</v>
      </c>
      <c r="K220" s="5">
        <v>0</v>
      </c>
      <c r="L220" s="14">
        <v>0</v>
      </c>
      <c r="M220" s="36">
        <v>9.6107999999999993</v>
      </c>
      <c r="N220" s="14">
        <v>0</v>
      </c>
      <c r="O220" s="14">
        <v>0</v>
      </c>
      <c r="P220" s="36">
        <v>9.6107999999999993</v>
      </c>
      <c r="Q220" s="14">
        <v>0</v>
      </c>
      <c r="R220" s="7">
        <f t="shared" si="29"/>
        <v>2.4352</v>
      </c>
      <c r="S220" s="6">
        <f t="shared" si="30"/>
        <v>9.6107999999999993</v>
      </c>
      <c r="T220" s="6" t="e">
        <f t="shared" si="31"/>
        <v>#DIV/0!</v>
      </c>
      <c r="U220" s="35">
        <v>0</v>
      </c>
      <c r="V220" s="35">
        <v>0</v>
      </c>
      <c r="W220" s="35">
        <v>0</v>
      </c>
      <c r="X220" s="35">
        <v>0</v>
      </c>
      <c r="Y220" s="6">
        <f t="shared" si="32"/>
        <v>9.6107999999999993</v>
      </c>
      <c r="Z220" s="6" t="e">
        <f t="shared" si="33"/>
        <v>#DIV/0!</v>
      </c>
      <c r="AA220" s="8">
        <v>0</v>
      </c>
      <c r="AB220" s="8">
        <v>0</v>
      </c>
      <c r="AC220" s="14" t="s">
        <v>603</v>
      </c>
    </row>
    <row r="221" spans="1:29" ht="47.25">
      <c r="A221" s="3" t="s">
        <v>22</v>
      </c>
      <c r="B221" s="9" t="s">
        <v>373</v>
      </c>
      <c r="C221" s="3" t="s">
        <v>22</v>
      </c>
      <c r="D221" s="5">
        <v>5.96</v>
      </c>
      <c r="E221" s="3" t="s">
        <v>22</v>
      </c>
      <c r="F221" s="36">
        <v>3.2915999999999999</v>
      </c>
      <c r="G221" s="7">
        <f t="shared" si="28"/>
        <v>2.6684000000000001</v>
      </c>
      <c r="H221" s="5">
        <v>0</v>
      </c>
      <c r="I221" s="14">
        <v>0</v>
      </c>
      <c r="J221" s="14">
        <v>0</v>
      </c>
      <c r="K221" s="5">
        <v>0</v>
      </c>
      <c r="L221" s="14">
        <v>0</v>
      </c>
      <c r="M221" s="36">
        <v>1.1916</v>
      </c>
      <c r="N221" s="14">
        <v>0</v>
      </c>
      <c r="O221" s="14">
        <v>0</v>
      </c>
      <c r="P221" s="36">
        <v>1.1916</v>
      </c>
      <c r="Q221" s="14">
        <v>0</v>
      </c>
      <c r="R221" s="7">
        <f t="shared" si="29"/>
        <v>1.4768000000000001</v>
      </c>
      <c r="S221" s="6">
        <f t="shared" si="30"/>
        <v>1.1916</v>
      </c>
      <c r="T221" s="6" t="e">
        <f t="shared" si="31"/>
        <v>#DIV/0!</v>
      </c>
      <c r="U221" s="35">
        <v>0</v>
      </c>
      <c r="V221" s="35">
        <v>0</v>
      </c>
      <c r="W221" s="35">
        <v>0</v>
      </c>
      <c r="X221" s="35">
        <v>0</v>
      </c>
      <c r="Y221" s="6">
        <f t="shared" si="32"/>
        <v>1.1916</v>
      </c>
      <c r="Z221" s="6" t="e">
        <f t="shared" si="33"/>
        <v>#DIV/0!</v>
      </c>
      <c r="AA221" s="8">
        <v>0</v>
      </c>
      <c r="AB221" s="8">
        <v>0</v>
      </c>
      <c r="AC221" s="14" t="s">
        <v>604</v>
      </c>
    </row>
    <row r="222" spans="1:29" ht="47.25">
      <c r="A222" s="3" t="s">
        <v>22</v>
      </c>
      <c r="B222" s="9" t="s">
        <v>374</v>
      </c>
      <c r="C222" s="3" t="s">
        <v>22</v>
      </c>
      <c r="D222" s="5">
        <v>8.4</v>
      </c>
      <c r="E222" s="3" t="s">
        <v>22</v>
      </c>
      <c r="F222" s="36">
        <v>5.0291999999999994</v>
      </c>
      <c r="G222" s="7">
        <f t="shared" si="28"/>
        <v>3.3708000000000009</v>
      </c>
      <c r="H222" s="5">
        <v>0</v>
      </c>
      <c r="I222" s="14">
        <v>0</v>
      </c>
      <c r="J222" s="14">
        <v>0</v>
      </c>
      <c r="K222" s="5">
        <v>0</v>
      </c>
      <c r="L222" s="14">
        <v>0</v>
      </c>
      <c r="M222" s="36">
        <v>1.6320000000000001</v>
      </c>
      <c r="N222" s="14">
        <v>0</v>
      </c>
      <c r="O222" s="14">
        <v>0</v>
      </c>
      <c r="P222" s="36">
        <v>1.6320000000000001</v>
      </c>
      <c r="Q222" s="14">
        <v>0</v>
      </c>
      <c r="R222" s="7">
        <f t="shared" si="29"/>
        <v>1.7388000000000008</v>
      </c>
      <c r="S222" s="6">
        <f t="shared" si="30"/>
        <v>1.6320000000000001</v>
      </c>
      <c r="T222" s="6" t="e">
        <f t="shared" si="31"/>
        <v>#DIV/0!</v>
      </c>
      <c r="U222" s="35">
        <v>0</v>
      </c>
      <c r="V222" s="35">
        <v>0</v>
      </c>
      <c r="W222" s="35">
        <v>0</v>
      </c>
      <c r="X222" s="35">
        <v>0</v>
      </c>
      <c r="Y222" s="6">
        <f t="shared" si="32"/>
        <v>1.6320000000000001</v>
      </c>
      <c r="Z222" s="6" t="e">
        <f t="shared" si="33"/>
        <v>#DIV/0!</v>
      </c>
      <c r="AA222" s="8">
        <v>0</v>
      </c>
      <c r="AB222" s="8">
        <v>0</v>
      </c>
      <c r="AC222" s="14" t="s">
        <v>605</v>
      </c>
    </row>
    <row r="223" spans="1:29" ht="63">
      <c r="A223" s="3" t="s">
        <v>22</v>
      </c>
      <c r="B223" s="9" t="s">
        <v>375</v>
      </c>
      <c r="C223" s="3" t="s">
        <v>22</v>
      </c>
      <c r="D223" s="5">
        <v>35.200000000000003</v>
      </c>
      <c r="E223" s="3" t="s">
        <v>22</v>
      </c>
      <c r="F223" s="36">
        <v>30.560399999999998</v>
      </c>
      <c r="G223" s="7">
        <f t="shared" si="28"/>
        <v>4.6396000000000051</v>
      </c>
      <c r="H223" s="5">
        <v>0</v>
      </c>
      <c r="I223" s="14">
        <v>0</v>
      </c>
      <c r="J223" s="14">
        <v>0</v>
      </c>
      <c r="K223" s="5">
        <v>0</v>
      </c>
      <c r="L223" s="14">
        <v>0</v>
      </c>
      <c r="M223" s="36">
        <v>1.536</v>
      </c>
      <c r="N223" s="14">
        <v>0</v>
      </c>
      <c r="O223" s="14">
        <v>0</v>
      </c>
      <c r="P223" s="36">
        <v>1.536</v>
      </c>
      <c r="Q223" s="14">
        <v>0</v>
      </c>
      <c r="R223" s="7">
        <f t="shared" si="29"/>
        <v>3.103600000000005</v>
      </c>
      <c r="S223" s="6">
        <f t="shared" si="30"/>
        <v>1.536</v>
      </c>
      <c r="T223" s="6" t="e">
        <f t="shared" si="31"/>
        <v>#DIV/0!</v>
      </c>
      <c r="U223" s="35">
        <v>0</v>
      </c>
      <c r="V223" s="35">
        <v>0</v>
      </c>
      <c r="W223" s="35">
        <v>0</v>
      </c>
      <c r="X223" s="35">
        <v>0</v>
      </c>
      <c r="Y223" s="6">
        <f t="shared" si="32"/>
        <v>1.536</v>
      </c>
      <c r="Z223" s="6" t="e">
        <f t="shared" si="33"/>
        <v>#DIV/0!</v>
      </c>
      <c r="AA223" s="8">
        <v>0</v>
      </c>
      <c r="AB223" s="8">
        <v>0</v>
      </c>
      <c r="AC223" s="14" t="s">
        <v>606</v>
      </c>
    </row>
    <row r="224" spans="1:29" ht="31.5">
      <c r="A224" s="3" t="s">
        <v>22</v>
      </c>
      <c r="B224" s="9" t="s">
        <v>376</v>
      </c>
      <c r="C224" s="3" t="s">
        <v>22</v>
      </c>
      <c r="D224" s="5">
        <v>25.24</v>
      </c>
      <c r="E224" s="3" t="s">
        <v>22</v>
      </c>
      <c r="F224" s="36">
        <v>13.956</v>
      </c>
      <c r="G224" s="7">
        <f t="shared" si="28"/>
        <v>11.283999999999999</v>
      </c>
      <c r="H224" s="5">
        <v>0</v>
      </c>
      <c r="I224" s="14">
        <v>0</v>
      </c>
      <c r="J224" s="14">
        <v>0</v>
      </c>
      <c r="K224" s="5">
        <v>0</v>
      </c>
      <c r="L224" s="14">
        <v>0</v>
      </c>
      <c r="M224" s="36">
        <v>8.8775999999999993</v>
      </c>
      <c r="N224" s="14">
        <v>0</v>
      </c>
      <c r="O224" s="14">
        <v>0</v>
      </c>
      <c r="P224" s="36">
        <v>8.8775999999999993</v>
      </c>
      <c r="Q224" s="14">
        <v>0</v>
      </c>
      <c r="R224" s="7">
        <f t="shared" si="29"/>
        <v>2.4063999999999997</v>
      </c>
      <c r="S224" s="6">
        <f t="shared" si="30"/>
        <v>8.8775999999999993</v>
      </c>
      <c r="T224" s="6" t="e">
        <f t="shared" si="31"/>
        <v>#DIV/0!</v>
      </c>
      <c r="U224" s="35">
        <v>0</v>
      </c>
      <c r="V224" s="35">
        <v>0</v>
      </c>
      <c r="W224" s="35">
        <v>0</v>
      </c>
      <c r="X224" s="35">
        <v>0</v>
      </c>
      <c r="Y224" s="6">
        <f t="shared" si="32"/>
        <v>8.8775999999999993</v>
      </c>
      <c r="Z224" s="6" t="e">
        <f t="shared" si="33"/>
        <v>#DIV/0!</v>
      </c>
      <c r="AA224" s="8">
        <v>0</v>
      </c>
      <c r="AB224" s="8">
        <v>0</v>
      </c>
      <c r="AC224" s="14" t="s">
        <v>607</v>
      </c>
    </row>
    <row r="225" spans="1:29" ht="31.5">
      <c r="A225" s="3" t="s">
        <v>22</v>
      </c>
      <c r="B225" s="9" t="s">
        <v>377</v>
      </c>
      <c r="C225" s="3" t="s">
        <v>22</v>
      </c>
      <c r="D225" s="5">
        <v>86.26</v>
      </c>
      <c r="E225" s="3" t="s">
        <v>22</v>
      </c>
      <c r="F225" s="36">
        <v>57.06</v>
      </c>
      <c r="G225" s="7">
        <f t="shared" si="28"/>
        <v>29.200000000000003</v>
      </c>
      <c r="H225" s="5">
        <v>0</v>
      </c>
      <c r="I225" s="14">
        <v>0</v>
      </c>
      <c r="J225" s="14">
        <v>0</v>
      </c>
      <c r="K225" s="5">
        <v>0</v>
      </c>
      <c r="L225" s="14">
        <v>0</v>
      </c>
      <c r="M225" s="36">
        <v>12.122400000000001</v>
      </c>
      <c r="N225" s="14">
        <v>0</v>
      </c>
      <c r="O225" s="14">
        <v>0</v>
      </c>
      <c r="P225" s="36">
        <v>12.122400000000001</v>
      </c>
      <c r="Q225" s="14">
        <v>0</v>
      </c>
      <c r="R225" s="7">
        <f t="shared" si="29"/>
        <v>17.077600000000004</v>
      </c>
      <c r="S225" s="6">
        <f t="shared" si="30"/>
        <v>12.122400000000001</v>
      </c>
      <c r="T225" s="6" t="e">
        <f t="shared" si="31"/>
        <v>#DIV/0!</v>
      </c>
      <c r="U225" s="35">
        <v>0</v>
      </c>
      <c r="V225" s="35">
        <v>0</v>
      </c>
      <c r="W225" s="35">
        <v>0</v>
      </c>
      <c r="X225" s="35">
        <v>0</v>
      </c>
      <c r="Y225" s="6">
        <f t="shared" si="32"/>
        <v>12.122400000000001</v>
      </c>
      <c r="Z225" s="6" t="e">
        <f t="shared" si="33"/>
        <v>#DIV/0!</v>
      </c>
      <c r="AA225" s="8">
        <v>0</v>
      </c>
      <c r="AB225" s="8">
        <v>0</v>
      </c>
      <c r="AC225" s="14" t="s">
        <v>608</v>
      </c>
    </row>
    <row r="226" spans="1:29" ht="63">
      <c r="A226" s="3" t="s">
        <v>22</v>
      </c>
      <c r="B226" s="9" t="s">
        <v>378</v>
      </c>
      <c r="C226" s="3" t="s">
        <v>22</v>
      </c>
      <c r="D226" s="5">
        <v>7</v>
      </c>
      <c r="E226" s="3" t="s">
        <v>22</v>
      </c>
      <c r="F226" s="36">
        <v>2.9820000000000002</v>
      </c>
      <c r="G226" s="7">
        <f t="shared" si="28"/>
        <v>4.0179999999999998</v>
      </c>
      <c r="H226" s="5">
        <v>0</v>
      </c>
      <c r="I226" s="14">
        <v>0</v>
      </c>
      <c r="J226" s="14">
        <v>0</v>
      </c>
      <c r="K226" s="5">
        <v>0</v>
      </c>
      <c r="L226" s="14">
        <v>0</v>
      </c>
      <c r="M226" s="36">
        <v>2.1120000000000001</v>
      </c>
      <c r="N226" s="14">
        <v>0</v>
      </c>
      <c r="O226" s="14">
        <v>0</v>
      </c>
      <c r="P226" s="36">
        <v>2.1120000000000001</v>
      </c>
      <c r="Q226" s="14">
        <v>0</v>
      </c>
      <c r="R226" s="7">
        <f t="shared" si="29"/>
        <v>1.9059999999999997</v>
      </c>
      <c r="S226" s="6">
        <f t="shared" si="30"/>
        <v>2.1120000000000001</v>
      </c>
      <c r="T226" s="6" t="e">
        <f t="shared" si="31"/>
        <v>#DIV/0!</v>
      </c>
      <c r="U226" s="35">
        <v>0</v>
      </c>
      <c r="V226" s="35">
        <v>0</v>
      </c>
      <c r="W226" s="35">
        <v>0</v>
      </c>
      <c r="X226" s="35">
        <v>0</v>
      </c>
      <c r="Y226" s="6">
        <f t="shared" si="32"/>
        <v>2.1120000000000001</v>
      </c>
      <c r="Z226" s="6" t="e">
        <f t="shared" si="33"/>
        <v>#DIV/0!</v>
      </c>
      <c r="AA226" s="8">
        <v>0</v>
      </c>
      <c r="AB226" s="8">
        <v>0</v>
      </c>
      <c r="AC226" s="14" t="s">
        <v>511</v>
      </c>
    </row>
    <row r="227" spans="1:29" ht="47.25">
      <c r="A227" s="3" t="s">
        <v>22</v>
      </c>
      <c r="B227" s="9" t="s">
        <v>379</v>
      </c>
      <c r="C227" s="3" t="s">
        <v>22</v>
      </c>
      <c r="D227" s="5">
        <v>1.8</v>
      </c>
      <c r="E227" s="3" t="s">
        <v>22</v>
      </c>
      <c r="F227" s="36">
        <v>1.1160000000000001</v>
      </c>
      <c r="G227" s="7">
        <f t="shared" si="28"/>
        <v>0.68399999999999994</v>
      </c>
      <c r="H227" s="5">
        <v>0</v>
      </c>
      <c r="I227" s="14">
        <v>0</v>
      </c>
      <c r="J227" s="14">
        <v>0</v>
      </c>
      <c r="K227" s="5">
        <v>0</v>
      </c>
      <c r="L227" s="14">
        <v>0</v>
      </c>
      <c r="M227" s="36">
        <v>0.33119999999999999</v>
      </c>
      <c r="N227" s="14">
        <v>0</v>
      </c>
      <c r="O227" s="14">
        <v>0</v>
      </c>
      <c r="P227" s="36">
        <v>0.33119999999999999</v>
      </c>
      <c r="Q227" s="14">
        <v>0</v>
      </c>
      <c r="R227" s="7">
        <f t="shared" si="29"/>
        <v>0.35279999999999995</v>
      </c>
      <c r="S227" s="6">
        <f t="shared" si="30"/>
        <v>0.33119999999999999</v>
      </c>
      <c r="T227" s="6" t="e">
        <f t="shared" si="31"/>
        <v>#DIV/0!</v>
      </c>
      <c r="U227" s="35">
        <v>0</v>
      </c>
      <c r="V227" s="35">
        <v>0</v>
      </c>
      <c r="W227" s="35">
        <v>0</v>
      </c>
      <c r="X227" s="35">
        <v>0</v>
      </c>
      <c r="Y227" s="6">
        <f t="shared" si="32"/>
        <v>0.33119999999999999</v>
      </c>
      <c r="Z227" s="6" t="e">
        <f t="shared" si="33"/>
        <v>#DIV/0!</v>
      </c>
      <c r="AA227" s="8">
        <v>0</v>
      </c>
      <c r="AB227" s="8">
        <v>0</v>
      </c>
      <c r="AC227" s="14" t="s">
        <v>600</v>
      </c>
    </row>
    <row r="228" spans="1:29" ht="47.25">
      <c r="A228" s="3" t="s">
        <v>22</v>
      </c>
      <c r="B228" s="9" t="s">
        <v>380</v>
      </c>
      <c r="C228" s="3" t="s">
        <v>22</v>
      </c>
      <c r="D228" s="5">
        <v>3.6</v>
      </c>
      <c r="E228" s="3" t="s">
        <v>22</v>
      </c>
      <c r="F228" s="36">
        <v>1.044</v>
      </c>
      <c r="G228" s="7">
        <f t="shared" si="28"/>
        <v>2.556</v>
      </c>
      <c r="H228" s="5">
        <v>0</v>
      </c>
      <c r="I228" s="14">
        <v>0</v>
      </c>
      <c r="J228" s="14">
        <v>0</v>
      </c>
      <c r="K228" s="5">
        <v>0</v>
      </c>
      <c r="L228" s="14">
        <v>0</v>
      </c>
      <c r="M228" s="36">
        <v>0.25919999999999999</v>
      </c>
      <c r="N228" s="14">
        <v>0</v>
      </c>
      <c r="O228" s="14">
        <v>0</v>
      </c>
      <c r="P228" s="36">
        <v>0.25919999999999999</v>
      </c>
      <c r="Q228" s="14">
        <v>0</v>
      </c>
      <c r="R228" s="7">
        <f t="shared" si="29"/>
        <v>2.2968000000000002</v>
      </c>
      <c r="S228" s="6">
        <f t="shared" si="30"/>
        <v>0.25919999999999999</v>
      </c>
      <c r="T228" s="6" t="e">
        <f t="shared" si="31"/>
        <v>#DIV/0!</v>
      </c>
      <c r="U228" s="35">
        <v>0</v>
      </c>
      <c r="V228" s="35">
        <v>0</v>
      </c>
      <c r="W228" s="35">
        <v>0</v>
      </c>
      <c r="X228" s="35">
        <v>0</v>
      </c>
      <c r="Y228" s="6">
        <f t="shared" si="32"/>
        <v>0.25919999999999999</v>
      </c>
      <c r="Z228" s="6" t="e">
        <f t="shared" si="33"/>
        <v>#DIV/0!</v>
      </c>
      <c r="AA228" s="8">
        <v>0</v>
      </c>
      <c r="AB228" s="8">
        <v>0</v>
      </c>
      <c r="AC228" s="14" t="s">
        <v>600</v>
      </c>
    </row>
    <row r="229" spans="1:29" ht="47.25">
      <c r="A229" s="3" t="s">
        <v>22</v>
      </c>
      <c r="B229" s="9" t="s">
        <v>381</v>
      </c>
      <c r="C229" s="3" t="s">
        <v>22</v>
      </c>
      <c r="D229" s="5">
        <v>3.6</v>
      </c>
      <c r="E229" s="3" t="s">
        <v>22</v>
      </c>
      <c r="F229" s="36">
        <v>1.044</v>
      </c>
      <c r="G229" s="7">
        <f t="shared" si="28"/>
        <v>2.556</v>
      </c>
      <c r="H229" s="5">
        <v>0</v>
      </c>
      <c r="I229" s="14">
        <v>0</v>
      </c>
      <c r="J229" s="14">
        <v>0</v>
      </c>
      <c r="K229" s="5">
        <v>0</v>
      </c>
      <c r="L229" s="14">
        <v>0</v>
      </c>
      <c r="M229" s="36">
        <v>0.25919999999999999</v>
      </c>
      <c r="N229" s="14">
        <v>0</v>
      </c>
      <c r="O229" s="14">
        <v>0</v>
      </c>
      <c r="P229" s="36">
        <v>0.25919999999999999</v>
      </c>
      <c r="Q229" s="14">
        <v>0</v>
      </c>
      <c r="R229" s="7">
        <f t="shared" si="29"/>
        <v>2.2968000000000002</v>
      </c>
      <c r="S229" s="6">
        <f t="shared" si="30"/>
        <v>0.25919999999999999</v>
      </c>
      <c r="T229" s="6" t="e">
        <f t="shared" si="31"/>
        <v>#DIV/0!</v>
      </c>
      <c r="U229" s="35">
        <v>0</v>
      </c>
      <c r="V229" s="35">
        <v>0</v>
      </c>
      <c r="W229" s="35">
        <v>0</v>
      </c>
      <c r="X229" s="35">
        <v>0</v>
      </c>
      <c r="Y229" s="6">
        <f t="shared" si="32"/>
        <v>0.25919999999999999</v>
      </c>
      <c r="Z229" s="6" t="e">
        <f t="shared" si="33"/>
        <v>#DIV/0!</v>
      </c>
      <c r="AA229" s="8">
        <v>0</v>
      </c>
      <c r="AB229" s="8">
        <v>0</v>
      </c>
      <c r="AC229" s="14" t="s">
        <v>600</v>
      </c>
    </row>
    <row r="230" spans="1:29" ht="31.5">
      <c r="A230" s="3" t="s">
        <v>22</v>
      </c>
      <c r="B230" s="9" t="s">
        <v>382</v>
      </c>
      <c r="C230" s="3" t="s">
        <v>22</v>
      </c>
      <c r="D230" s="5">
        <v>1.8</v>
      </c>
      <c r="E230" s="3" t="s">
        <v>22</v>
      </c>
      <c r="F230" s="36">
        <v>1.0151999999999999</v>
      </c>
      <c r="G230" s="7">
        <f t="shared" si="28"/>
        <v>0.78480000000000016</v>
      </c>
      <c r="H230" s="5">
        <v>0</v>
      </c>
      <c r="I230" s="14">
        <v>0</v>
      </c>
      <c r="J230" s="14">
        <v>0</v>
      </c>
      <c r="K230" s="5">
        <v>0</v>
      </c>
      <c r="L230" s="14">
        <v>0</v>
      </c>
      <c r="M230" s="36">
        <v>0.23039999999999999</v>
      </c>
      <c r="N230" s="14">
        <v>0</v>
      </c>
      <c r="O230" s="14">
        <v>0</v>
      </c>
      <c r="P230" s="36">
        <v>0.23039999999999999</v>
      </c>
      <c r="Q230" s="14">
        <v>0</v>
      </c>
      <c r="R230" s="7">
        <f t="shared" si="29"/>
        <v>0.55440000000000023</v>
      </c>
      <c r="S230" s="6">
        <f t="shared" si="30"/>
        <v>0.23039999999999999</v>
      </c>
      <c r="T230" s="6" t="e">
        <f t="shared" si="31"/>
        <v>#DIV/0!</v>
      </c>
      <c r="U230" s="35">
        <v>0</v>
      </c>
      <c r="V230" s="35">
        <v>0</v>
      </c>
      <c r="W230" s="35">
        <v>0</v>
      </c>
      <c r="X230" s="35">
        <v>0</v>
      </c>
      <c r="Y230" s="6">
        <f t="shared" si="32"/>
        <v>0.23039999999999999</v>
      </c>
      <c r="Z230" s="6" t="e">
        <f t="shared" si="33"/>
        <v>#DIV/0!</v>
      </c>
      <c r="AA230" s="8">
        <v>0</v>
      </c>
      <c r="AB230" s="8">
        <v>0</v>
      </c>
      <c r="AC230" s="14" t="s">
        <v>600</v>
      </c>
    </row>
    <row r="231" spans="1:29" ht="47.25">
      <c r="A231" s="3" t="s">
        <v>22</v>
      </c>
      <c r="B231" s="9" t="s">
        <v>383</v>
      </c>
      <c r="C231" s="3" t="s">
        <v>22</v>
      </c>
      <c r="D231" s="5">
        <v>1.8</v>
      </c>
      <c r="E231" s="3" t="s">
        <v>22</v>
      </c>
      <c r="F231" s="36">
        <v>1.1003999999999998</v>
      </c>
      <c r="G231" s="7">
        <f t="shared" si="28"/>
        <v>0.69960000000000022</v>
      </c>
      <c r="H231" s="5">
        <v>0</v>
      </c>
      <c r="I231" s="14">
        <v>0</v>
      </c>
      <c r="J231" s="14">
        <v>0</v>
      </c>
      <c r="K231" s="5">
        <v>0</v>
      </c>
      <c r="L231" s="14">
        <v>0</v>
      </c>
      <c r="M231" s="36">
        <v>0.31559999999999999</v>
      </c>
      <c r="N231" s="14">
        <v>0</v>
      </c>
      <c r="O231" s="14">
        <v>0</v>
      </c>
      <c r="P231" s="36">
        <v>0.31559999999999999</v>
      </c>
      <c r="Q231" s="14">
        <v>0</v>
      </c>
      <c r="R231" s="7">
        <f t="shared" si="29"/>
        <v>0.38400000000000023</v>
      </c>
      <c r="S231" s="6">
        <f t="shared" si="30"/>
        <v>0.31559999999999999</v>
      </c>
      <c r="T231" s="6" t="e">
        <f t="shared" si="31"/>
        <v>#DIV/0!</v>
      </c>
      <c r="U231" s="35">
        <v>0</v>
      </c>
      <c r="V231" s="35">
        <v>0</v>
      </c>
      <c r="W231" s="35">
        <v>0</v>
      </c>
      <c r="X231" s="35">
        <v>0</v>
      </c>
      <c r="Y231" s="6">
        <f t="shared" si="32"/>
        <v>0.31559999999999999</v>
      </c>
      <c r="Z231" s="6" t="e">
        <f t="shared" si="33"/>
        <v>#DIV/0!</v>
      </c>
      <c r="AA231" s="8">
        <v>0</v>
      </c>
      <c r="AB231" s="8">
        <v>0</v>
      </c>
      <c r="AC231" s="14" t="s">
        <v>600</v>
      </c>
    </row>
    <row r="232" spans="1:29" ht="63">
      <c r="A232" s="3" t="s">
        <v>22</v>
      </c>
      <c r="B232" s="9" t="s">
        <v>384</v>
      </c>
      <c r="C232" s="3" t="s">
        <v>22</v>
      </c>
      <c r="D232" s="5">
        <v>2.76</v>
      </c>
      <c r="E232" s="3" t="s">
        <v>22</v>
      </c>
      <c r="F232" s="36">
        <v>1.3260000000000001</v>
      </c>
      <c r="G232" s="7">
        <f t="shared" si="28"/>
        <v>1.4339999999999997</v>
      </c>
      <c r="H232" s="5">
        <v>0</v>
      </c>
      <c r="I232" s="14">
        <v>0</v>
      </c>
      <c r="J232" s="14">
        <v>0</v>
      </c>
      <c r="K232" s="5">
        <v>0</v>
      </c>
      <c r="L232" s="14">
        <v>0</v>
      </c>
      <c r="M232" s="36">
        <v>0.2016</v>
      </c>
      <c r="N232" s="14">
        <v>0</v>
      </c>
      <c r="O232" s="14">
        <v>0</v>
      </c>
      <c r="P232" s="36">
        <v>0.2016</v>
      </c>
      <c r="Q232" s="14">
        <v>0</v>
      </c>
      <c r="R232" s="7">
        <f t="shared" si="29"/>
        <v>1.2323999999999997</v>
      </c>
      <c r="S232" s="6">
        <f t="shared" si="30"/>
        <v>0.2016</v>
      </c>
      <c r="T232" s="6" t="e">
        <f t="shared" si="31"/>
        <v>#DIV/0!</v>
      </c>
      <c r="U232" s="35">
        <v>0</v>
      </c>
      <c r="V232" s="35">
        <v>0</v>
      </c>
      <c r="W232" s="35">
        <v>0</v>
      </c>
      <c r="X232" s="35">
        <v>0</v>
      </c>
      <c r="Y232" s="6">
        <f t="shared" si="32"/>
        <v>0.2016</v>
      </c>
      <c r="Z232" s="6" t="e">
        <f t="shared" si="33"/>
        <v>#DIV/0!</v>
      </c>
      <c r="AA232" s="8">
        <v>0</v>
      </c>
      <c r="AB232" s="8">
        <v>0</v>
      </c>
      <c r="AC232" s="14" t="s">
        <v>600</v>
      </c>
    </row>
    <row r="233" spans="1:29" ht="63">
      <c r="A233" s="3" t="s">
        <v>22</v>
      </c>
      <c r="B233" s="9" t="s">
        <v>385</v>
      </c>
      <c r="C233" s="3" t="s">
        <v>22</v>
      </c>
      <c r="D233" s="5">
        <v>141</v>
      </c>
      <c r="E233" s="3" t="s">
        <v>22</v>
      </c>
      <c r="F233" s="36">
        <v>99.866399999999999</v>
      </c>
      <c r="G233" s="7">
        <f t="shared" si="28"/>
        <v>41.133600000000001</v>
      </c>
      <c r="H233" s="5">
        <v>0</v>
      </c>
      <c r="I233" s="14">
        <v>0</v>
      </c>
      <c r="J233" s="14">
        <v>0</v>
      </c>
      <c r="K233" s="5">
        <v>0</v>
      </c>
      <c r="L233" s="14">
        <v>0</v>
      </c>
      <c r="M233" s="36">
        <v>5.8091999999999997</v>
      </c>
      <c r="N233" s="14">
        <v>0</v>
      </c>
      <c r="O233" s="14">
        <v>0</v>
      </c>
      <c r="P233" s="36">
        <v>5.8091999999999997</v>
      </c>
      <c r="Q233" s="14">
        <v>0</v>
      </c>
      <c r="R233" s="7">
        <f t="shared" si="29"/>
        <v>35.324400000000004</v>
      </c>
      <c r="S233" s="6">
        <f t="shared" si="30"/>
        <v>5.8091999999999997</v>
      </c>
      <c r="T233" s="6" t="e">
        <f t="shared" si="31"/>
        <v>#DIV/0!</v>
      </c>
      <c r="U233" s="35">
        <v>0</v>
      </c>
      <c r="V233" s="35">
        <v>0</v>
      </c>
      <c r="W233" s="35">
        <v>0</v>
      </c>
      <c r="X233" s="35">
        <v>0</v>
      </c>
      <c r="Y233" s="6">
        <f t="shared" si="32"/>
        <v>5.8091999999999997</v>
      </c>
      <c r="Z233" s="6" t="e">
        <f t="shared" si="33"/>
        <v>#DIV/0!</v>
      </c>
      <c r="AA233" s="8">
        <v>0</v>
      </c>
      <c r="AB233" s="8">
        <v>0</v>
      </c>
      <c r="AC233" s="14" t="s">
        <v>609</v>
      </c>
    </row>
    <row r="234" spans="1:29" ht="126">
      <c r="A234" s="3" t="s">
        <v>22</v>
      </c>
      <c r="B234" s="9" t="s">
        <v>386</v>
      </c>
      <c r="C234" s="3" t="s">
        <v>22</v>
      </c>
      <c r="D234" s="5">
        <v>16.48</v>
      </c>
      <c r="E234" s="3" t="s">
        <v>22</v>
      </c>
      <c r="F234" s="36">
        <v>6.2255999999999991</v>
      </c>
      <c r="G234" s="7">
        <f t="shared" si="28"/>
        <v>10.2544</v>
      </c>
      <c r="H234" s="5">
        <v>0</v>
      </c>
      <c r="I234" s="14">
        <v>0</v>
      </c>
      <c r="J234" s="14">
        <v>0</v>
      </c>
      <c r="K234" s="5">
        <v>0</v>
      </c>
      <c r="L234" s="14">
        <v>0</v>
      </c>
      <c r="M234" s="36">
        <v>6.2255999999999991</v>
      </c>
      <c r="N234" s="14">
        <v>0</v>
      </c>
      <c r="O234" s="14">
        <v>0</v>
      </c>
      <c r="P234" s="36">
        <v>6.2255999999999991</v>
      </c>
      <c r="Q234" s="14">
        <v>0</v>
      </c>
      <c r="R234" s="7">
        <f t="shared" si="29"/>
        <v>4.0288000000000013</v>
      </c>
      <c r="S234" s="6">
        <f t="shared" si="30"/>
        <v>6.2255999999999991</v>
      </c>
      <c r="T234" s="6" t="e">
        <f t="shared" si="31"/>
        <v>#DIV/0!</v>
      </c>
      <c r="U234" s="35">
        <v>0</v>
      </c>
      <c r="V234" s="35">
        <v>0</v>
      </c>
      <c r="W234" s="35">
        <v>0</v>
      </c>
      <c r="X234" s="35">
        <v>0</v>
      </c>
      <c r="Y234" s="6">
        <f t="shared" si="32"/>
        <v>6.2255999999999991</v>
      </c>
      <c r="Z234" s="6" t="e">
        <f t="shared" si="33"/>
        <v>#DIV/0!</v>
      </c>
      <c r="AA234" s="8">
        <v>0</v>
      </c>
      <c r="AB234" s="8">
        <v>0</v>
      </c>
      <c r="AC234" s="14" t="s">
        <v>610</v>
      </c>
    </row>
    <row r="235" spans="1:29" ht="63">
      <c r="A235" s="3" t="s">
        <v>22</v>
      </c>
      <c r="B235" s="9" t="s">
        <v>387</v>
      </c>
      <c r="C235" s="3" t="s">
        <v>22</v>
      </c>
      <c r="D235" s="5">
        <v>0.12</v>
      </c>
      <c r="E235" s="3" t="s">
        <v>22</v>
      </c>
      <c r="F235" s="36">
        <v>4.3199999999999995E-2</v>
      </c>
      <c r="G235" s="7">
        <f t="shared" si="28"/>
        <v>7.6800000000000007E-2</v>
      </c>
      <c r="H235" s="5">
        <v>0</v>
      </c>
      <c r="I235" s="14">
        <v>0</v>
      </c>
      <c r="J235" s="14">
        <v>0</v>
      </c>
      <c r="K235" s="5">
        <v>0</v>
      </c>
      <c r="L235" s="14">
        <v>0</v>
      </c>
      <c r="M235" s="36">
        <v>4.3199999999999995E-2</v>
      </c>
      <c r="N235" s="14">
        <v>0</v>
      </c>
      <c r="O235" s="14">
        <v>0</v>
      </c>
      <c r="P235" s="36">
        <v>4.3199999999999995E-2</v>
      </c>
      <c r="Q235" s="14">
        <v>0</v>
      </c>
      <c r="R235" s="7">
        <f t="shared" si="29"/>
        <v>3.3600000000000012E-2</v>
      </c>
      <c r="S235" s="6">
        <f t="shared" si="30"/>
        <v>4.3199999999999995E-2</v>
      </c>
      <c r="T235" s="6" t="e">
        <f t="shared" si="31"/>
        <v>#DIV/0!</v>
      </c>
      <c r="U235" s="35">
        <v>0</v>
      </c>
      <c r="V235" s="35">
        <v>0</v>
      </c>
      <c r="W235" s="35">
        <v>0</v>
      </c>
      <c r="X235" s="35">
        <v>0</v>
      </c>
      <c r="Y235" s="6">
        <f t="shared" si="32"/>
        <v>4.3199999999999995E-2</v>
      </c>
      <c r="Z235" s="6" t="e">
        <f t="shared" si="33"/>
        <v>#DIV/0!</v>
      </c>
      <c r="AA235" s="8">
        <v>0</v>
      </c>
      <c r="AB235" s="8">
        <v>0</v>
      </c>
      <c r="AC235" s="14" t="s">
        <v>611</v>
      </c>
    </row>
    <row r="236" spans="1:29" ht="63">
      <c r="A236" s="3" t="s">
        <v>22</v>
      </c>
      <c r="B236" s="9" t="s">
        <v>388</v>
      </c>
      <c r="C236" s="3" t="s">
        <v>22</v>
      </c>
      <c r="D236" s="5">
        <v>3.8</v>
      </c>
      <c r="E236" s="3" t="s">
        <v>22</v>
      </c>
      <c r="F236" s="36">
        <v>1.4676</v>
      </c>
      <c r="G236" s="7">
        <f t="shared" si="28"/>
        <v>2.3323999999999998</v>
      </c>
      <c r="H236" s="5">
        <v>0</v>
      </c>
      <c r="I236" s="14">
        <v>0</v>
      </c>
      <c r="J236" s="14">
        <v>0</v>
      </c>
      <c r="K236" s="5">
        <v>0</v>
      </c>
      <c r="L236" s="14">
        <v>0</v>
      </c>
      <c r="M236" s="36">
        <v>0.5292</v>
      </c>
      <c r="N236" s="14">
        <v>0</v>
      </c>
      <c r="O236" s="14">
        <v>0</v>
      </c>
      <c r="P236" s="36">
        <v>0.5292</v>
      </c>
      <c r="Q236" s="14">
        <v>0</v>
      </c>
      <c r="R236" s="7">
        <f t="shared" si="29"/>
        <v>1.8031999999999999</v>
      </c>
      <c r="S236" s="6">
        <f t="shared" si="30"/>
        <v>0.5292</v>
      </c>
      <c r="T236" s="6" t="e">
        <f t="shared" si="31"/>
        <v>#DIV/0!</v>
      </c>
      <c r="U236" s="35">
        <v>0</v>
      </c>
      <c r="V236" s="35">
        <v>0</v>
      </c>
      <c r="W236" s="35">
        <v>0</v>
      </c>
      <c r="X236" s="35">
        <v>0</v>
      </c>
      <c r="Y236" s="6">
        <f t="shared" si="32"/>
        <v>0.5292</v>
      </c>
      <c r="Z236" s="6" t="e">
        <f t="shared" si="33"/>
        <v>#DIV/0!</v>
      </c>
      <c r="AA236" s="8">
        <v>0</v>
      </c>
      <c r="AB236" s="8">
        <v>0</v>
      </c>
      <c r="AC236" s="14" t="s">
        <v>612</v>
      </c>
    </row>
    <row r="237" spans="1:29" ht="31.5">
      <c r="A237" s="3" t="s">
        <v>22</v>
      </c>
      <c r="B237" s="9" t="s">
        <v>389</v>
      </c>
      <c r="C237" s="3" t="s">
        <v>22</v>
      </c>
      <c r="D237" s="5">
        <v>33.479999999999997</v>
      </c>
      <c r="E237" s="3" t="s">
        <v>22</v>
      </c>
      <c r="F237" s="36">
        <v>15.3828</v>
      </c>
      <c r="G237" s="7">
        <f t="shared" si="28"/>
        <v>18.097199999999997</v>
      </c>
      <c r="H237" s="5">
        <v>0</v>
      </c>
      <c r="I237" s="14">
        <v>0</v>
      </c>
      <c r="J237" s="14">
        <v>0</v>
      </c>
      <c r="K237" s="5">
        <v>0</v>
      </c>
      <c r="L237" s="14">
        <v>0</v>
      </c>
      <c r="M237" s="36">
        <v>15.051599999999999</v>
      </c>
      <c r="N237" s="14">
        <v>0</v>
      </c>
      <c r="O237" s="14">
        <v>0</v>
      </c>
      <c r="P237" s="36">
        <v>15.051599999999999</v>
      </c>
      <c r="Q237" s="14">
        <v>0</v>
      </c>
      <c r="R237" s="7">
        <f t="shared" si="29"/>
        <v>3.0455999999999985</v>
      </c>
      <c r="S237" s="6">
        <f t="shared" si="30"/>
        <v>15.051599999999999</v>
      </c>
      <c r="T237" s="6" t="e">
        <f t="shared" si="31"/>
        <v>#DIV/0!</v>
      </c>
      <c r="U237" s="35">
        <v>0</v>
      </c>
      <c r="V237" s="35">
        <v>0</v>
      </c>
      <c r="W237" s="35">
        <v>0</v>
      </c>
      <c r="X237" s="35">
        <v>0</v>
      </c>
      <c r="Y237" s="6">
        <f t="shared" si="32"/>
        <v>15.051599999999999</v>
      </c>
      <c r="Z237" s="6" t="e">
        <f t="shared" si="33"/>
        <v>#DIV/0!</v>
      </c>
      <c r="AA237" s="8">
        <v>0</v>
      </c>
      <c r="AB237" s="8">
        <v>0</v>
      </c>
      <c r="AC237" s="14" t="s">
        <v>458</v>
      </c>
    </row>
    <row r="238" spans="1:29" ht="110.25">
      <c r="A238" s="3" t="s">
        <v>22</v>
      </c>
      <c r="B238" s="9" t="s">
        <v>390</v>
      </c>
      <c r="C238" s="3" t="s">
        <v>22</v>
      </c>
      <c r="D238" s="5">
        <v>18.2</v>
      </c>
      <c r="E238" s="3" t="s">
        <v>22</v>
      </c>
      <c r="F238" s="36">
        <v>13.044</v>
      </c>
      <c r="G238" s="7">
        <f t="shared" ref="G238:G301" si="34">D238-F238</f>
        <v>5.1559999999999988</v>
      </c>
      <c r="H238" s="5">
        <v>0</v>
      </c>
      <c r="I238" s="14">
        <v>0</v>
      </c>
      <c r="J238" s="14">
        <v>0</v>
      </c>
      <c r="K238" s="5">
        <v>0</v>
      </c>
      <c r="L238" s="14">
        <v>0</v>
      </c>
      <c r="M238" s="36">
        <v>1.2</v>
      </c>
      <c r="N238" s="14">
        <v>0</v>
      </c>
      <c r="O238" s="14">
        <v>0</v>
      </c>
      <c r="P238" s="36">
        <v>1.2</v>
      </c>
      <c r="Q238" s="14">
        <v>0</v>
      </c>
      <c r="R238" s="7">
        <f t="shared" ref="R238:R301" si="35">G238-M238</f>
        <v>3.9559999999999986</v>
      </c>
      <c r="S238" s="6">
        <f t="shared" ref="S238:S301" si="36">M238-H238</f>
        <v>1.2</v>
      </c>
      <c r="T238" s="6" t="e">
        <f t="shared" ref="T238:T301" si="37">(M238*100)/H238</f>
        <v>#DIV/0!</v>
      </c>
      <c r="U238" s="35">
        <v>0</v>
      </c>
      <c r="V238" s="35">
        <v>0</v>
      </c>
      <c r="W238" s="35">
        <v>0</v>
      </c>
      <c r="X238" s="35">
        <v>0</v>
      </c>
      <c r="Y238" s="6">
        <f t="shared" ref="Y238:Y301" si="38">M238-H238</f>
        <v>1.2</v>
      </c>
      <c r="Z238" s="6" t="e">
        <f t="shared" ref="Z238:Z301" si="39">(M238*100)/H238</f>
        <v>#DIV/0!</v>
      </c>
      <c r="AA238" s="8">
        <v>0</v>
      </c>
      <c r="AB238" s="8">
        <v>0</v>
      </c>
      <c r="AC238" s="14" t="s">
        <v>503</v>
      </c>
    </row>
    <row r="239" spans="1:29" ht="47.25">
      <c r="A239" s="3" t="s">
        <v>22</v>
      </c>
      <c r="B239" s="9" t="s">
        <v>391</v>
      </c>
      <c r="C239" s="3" t="s">
        <v>22</v>
      </c>
      <c r="D239" s="5">
        <v>32.656399999999998</v>
      </c>
      <c r="E239" s="3" t="s">
        <v>22</v>
      </c>
      <c r="F239" s="36">
        <v>11.6244</v>
      </c>
      <c r="G239" s="7">
        <f t="shared" si="34"/>
        <v>21.031999999999996</v>
      </c>
      <c r="H239" s="5">
        <v>0</v>
      </c>
      <c r="I239" s="14">
        <v>0</v>
      </c>
      <c r="J239" s="14">
        <v>0</v>
      </c>
      <c r="K239" s="5">
        <v>0</v>
      </c>
      <c r="L239" s="14">
        <v>0</v>
      </c>
      <c r="M239" s="36">
        <v>11.6244</v>
      </c>
      <c r="N239" s="14">
        <v>0</v>
      </c>
      <c r="O239" s="14">
        <v>0</v>
      </c>
      <c r="P239" s="36">
        <v>11.6244</v>
      </c>
      <c r="Q239" s="14">
        <v>0</v>
      </c>
      <c r="R239" s="7">
        <f t="shared" si="35"/>
        <v>9.4075999999999969</v>
      </c>
      <c r="S239" s="6">
        <f t="shared" si="36"/>
        <v>11.6244</v>
      </c>
      <c r="T239" s="6" t="e">
        <f t="shared" si="37"/>
        <v>#DIV/0!</v>
      </c>
      <c r="U239" s="35">
        <v>0</v>
      </c>
      <c r="V239" s="35">
        <v>0</v>
      </c>
      <c r="W239" s="35">
        <v>0</v>
      </c>
      <c r="X239" s="35">
        <v>0</v>
      </c>
      <c r="Y239" s="6">
        <f t="shared" si="38"/>
        <v>11.6244</v>
      </c>
      <c r="Z239" s="6" t="e">
        <f t="shared" si="39"/>
        <v>#DIV/0!</v>
      </c>
      <c r="AA239" s="8">
        <v>0</v>
      </c>
      <c r="AB239" s="8">
        <v>0</v>
      </c>
      <c r="AC239" s="14" t="s">
        <v>613</v>
      </c>
    </row>
    <row r="240" spans="1:29" ht="126">
      <c r="A240" s="3" t="s">
        <v>22</v>
      </c>
      <c r="B240" s="9" t="s">
        <v>392</v>
      </c>
      <c r="C240" s="3" t="s">
        <v>22</v>
      </c>
      <c r="D240" s="5">
        <v>14.62</v>
      </c>
      <c r="E240" s="3" t="s">
        <v>22</v>
      </c>
      <c r="F240" s="36">
        <v>4.4183999999999992</v>
      </c>
      <c r="G240" s="7">
        <f t="shared" si="34"/>
        <v>10.201599999999999</v>
      </c>
      <c r="H240" s="5">
        <v>0</v>
      </c>
      <c r="I240" s="14">
        <v>0</v>
      </c>
      <c r="J240" s="14">
        <v>0</v>
      </c>
      <c r="K240" s="5">
        <v>0</v>
      </c>
      <c r="L240" s="14">
        <v>0</v>
      </c>
      <c r="M240" s="36">
        <v>4.4184000000000001</v>
      </c>
      <c r="N240" s="14">
        <v>0</v>
      </c>
      <c r="O240" s="14">
        <v>0</v>
      </c>
      <c r="P240" s="36">
        <v>4.4184000000000001</v>
      </c>
      <c r="Q240" s="14">
        <v>0</v>
      </c>
      <c r="R240" s="7">
        <f t="shared" si="35"/>
        <v>5.783199999999999</v>
      </c>
      <c r="S240" s="6">
        <f t="shared" si="36"/>
        <v>4.4184000000000001</v>
      </c>
      <c r="T240" s="6" t="e">
        <f t="shared" si="37"/>
        <v>#DIV/0!</v>
      </c>
      <c r="U240" s="35">
        <v>0</v>
      </c>
      <c r="V240" s="35">
        <v>0</v>
      </c>
      <c r="W240" s="35">
        <v>0</v>
      </c>
      <c r="X240" s="35">
        <v>0</v>
      </c>
      <c r="Y240" s="6">
        <f t="shared" si="38"/>
        <v>4.4184000000000001</v>
      </c>
      <c r="Z240" s="6" t="e">
        <f t="shared" si="39"/>
        <v>#DIV/0!</v>
      </c>
      <c r="AA240" s="8">
        <v>0</v>
      </c>
      <c r="AB240" s="8">
        <v>0</v>
      </c>
      <c r="AC240" s="14" t="s">
        <v>614</v>
      </c>
    </row>
    <row r="241" spans="1:29" ht="63">
      <c r="A241" s="3" t="s">
        <v>22</v>
      </c>
      <c r="B241" s="9" t="s">
        <v>393</v>
      </c>
      <c r="C241" s="3" t="s">
        <v>22</v>
      </c>
      <c r="D241" s="5">
        <v>9.6</v>
      </c>
      <c r="E241" s="3" t="s">
        <v>22</v>
      </c>
      <c r="F241" s="36">
        <v>1.2023999999999999</v>
      </c>
      <c r="G241" s="7">
        <f t="shared" si="34"/>
        <v>8.3976000000000006</v>
      </c>
      <c r="H241" s="5">
        <v>0</v>
      </c>
      <c r="I241" s="14">
        <v>0</v>
      </c>
      <c r="J241" s="14">
        <v>0</v>
      </c>
      <c r="K241" s="5">
        <v>0</v>
      </c>
      <c r="L241" s="14">
        <v>0</v>
      </c>
      <c r="M241" s="36">
        <v>0.51</v>
      </c>
      <c r="N241" s="14">
        <v>0</v>
      </c>
      <c r="O241" s="14">
        <v>0</v>
      </c>
      <c r="P241" s="36">
        <v>0.51</v>
      </c>
      <c r="Q241" s="14">
        <v>0</v>
      </c>
      <c r="R241" s="7">
        <f t="shared" si="35"/>
        <v>7.8876000000000008</v>
      </c>
      <c r="S241" s="6">
        <f t="shared" si="36"/>
        <v>0.51</v>
      </c>
      <c r="T241" s="6" t="e">
        <f t="shared" si="37"/>
        <v>#DIV/0!</v>
      </c>
      <c r="U241" s="35">
        <v>0</v>
      </c>
      <c r="V241" s="35">
        <v>0</v>
      </c>
      <c r="W241" s="35">
        <v>0</v>
      </c>
      <c r="X241" s="35">
        <v>0</v>
      </c>
      <c r="Y241" s="6">
        <f t="shared" si="38"/>
        <v>0.51</v>
      </c>
      <c r="Z241" s="6" t="e">
        <f t="shared" si="39"/>
        <v>#DIV/0!</v>
      </c>
      <c r="AA241" s="8">
        <v>0</v>
      </c>
      <c r="AB241" s="8">
        <v>0</v>
      </c>
      <c r="AC241" s="14" t="s">
        <v>615</v>
      </c>
    </row>
    <row r="242" spans="1:29">
      <c r="A242" s="3" t="s">
        <v>22</v>
      </c>
      <c r="B242" s="9" t="s">
        <v>394</v>
      </c>
      <c r="C242" s="3" t="s">
        <v>22</v>
      </c>
      <c r="D242" s="5">
        <v>0.24</v>
      </c>
      <c r="E242" s="3" t="s">
        <v>22</v>
      </c>
      <c r="F242" s="36">
        <v>0.114</v>
      </c>
      <c r="G242" s="7">
        <f t="shared" si="34"/>
        <v>0.126</v>
      </c>
      <c r="H242" s="5">
        <v>0</v>
      </c>
      <c r="I242" s="14">
        <v>0</v>
      </c>
      <c r="J242" s="14">
        <v>0</v>
      </c>
      <c r="K242" s="5">
        <v>0</v>
      </c>
      <c r="L242" s="14">
        <v>0</v>
      </c>
      <c r="M242" s="36">
        <v>0.11399999999999999</v>
      </c>
      <c r="N242" s="14">
        <v>0</v>
      </c>
      <c r="O242" s="14">
        <v>0</v>
      </c>
      <c r="P242" s="36">
        <v>0.11399999999999999</v>
      </c>
      <c r="Q242" s="14">
        <v>0</v>
      </c>
      <c r="R242" s="7">
        <f t="shared" si="35"/>
        <v>1.2000000000000011E-2</v>
      </c>
      <c r="S242" s="6">
        <f t="shared" si="36"/>
        <v>0.11399999999999999</v>
      </c>
      <c r="T242" s="6" t="e">
        <f t="shared" si="37"/>
        <v>#DIV/0!</v>
      </c>
      <c r="U242" s="35">
        <v>0</v>
      </c>
      <c r="V242" s="35">
        <v>0</v>
      </c>
      <c r="W242" s="35">
        <v>0</v>
      </c>
      <c r="X242" s="35">
        <v>0</v>
      </c>
      <c r="Y242" s="6">
        <f t="shared" si="38"/>
        <v>0.11399999999999999</v>
      </c>
      <c r="Z242" s="6" t="e">
        <f t="shared" si="39"/>
        <v>#DIV/0!</v>
      </c>
      <c r="AA242" s="8">
        <v>0</v>
      </c>
      <c r="AB242" s="8">
        <v>0</v>
      </c>
      <c r="AC242" s="14" t="s">
        <v>616</v>
      </c>
    </row>
    <row r="243" spans="1:29" ht="31.5">
      <c r="A243" s="3" t="s">
        <v>22</v>
      </c>
      <c r="B243" s="9" t="s">
        <v>395</v>
      </c>
      <c r="C243" s="3" t="s">
        <v>22</v>
      </c>
      <c r="D243" s="5">
        <v>17.2</v>
      </c>
      <c r="E243" s="3" t="s">
        <v>22</v>
      </c>
      <c r="F243" s="36">
        <v>6.8231999999999999</v>
      </c>
      <c r="G243" s="7">
        <f t="shared" si="34"/>
        <v>10.376799999999999</v>
      </c>
      <c r="H243" s="5">
        <v>0</v>
      </c>
      <c r="I243" s="14">
        <v>0</v>
      </c>
      <c r="J243" s="14">
        <v>0</v>
      </c>
      <c r="K243" s="5">
        <v>0</v>
      </c>
      <c r="L243" s="14">
        <v>0</v>
      </c>
      <c r="M243" s="36">
        <v>6.8231999999999999</v>
      </c>
      <c r="N243" s="14">
        <v>0</v>
      </c>
      <c r="O243" s="14">
        <v>0</v>
      </c>
      <c r="P243" s="36">
        <v>6.8231999999999999</v>
      </c>
      <c r="Q243" s="14">
        <v>0</v>
      </c>
      <c r="R243" s="7">
        <f t="shared" si="35"/>
        <v>3.5535999999999994</v>
      </c>
      <c r="S243" s="6">
        <f t="shared" si="36"/>
        <v>6.8231999999999999</v>
      </c>
      <c r="T243" s="6" t="e">
        <f t="shared" si="37"/>
        <v>#DIV/0!</v>
      </c>
      <c r="U243" s="35">
        <v>0</v>
      </c>
      <c r="V243" s="35">
        <v>0</v>
      </c>
      <c r="W243" s="35">
        <v>0</v>
      </c>
      <c r="X243" s="35">
        <v>0</v>
      </c>
      <c r="Y243" s="6">
        <f t="shared" si="38"/>
        <v>6.8231999999999999</v>
      </c>
      <c r="Z243" s="6" t="e">
        <f t="shared" si="39"/>
        <v>#DIV/0!</v>
      </c>
      <c r="AA243" s="8">
        <v>0</v>
      </c>
      <c r="AB243" s="8">
        <v>0</v>
      </c>
      <c r="AC243" s="14" t="s">
        <v>458</v>
      </c>
    </row>
    <row r="244" spans="1:29" ht="47.25">
      <c r="A244" s="3" t="s">
        <v>22</v>
      </c>
      <c r="B244" s="9" t="s">
        <v>396</v>
      </c>
      <c r="C244" s="3" t="s">
        <v>22</v>
      </c>
      <c r="D244" s="5">
        <v>32.479999999999997</v>
      </c>
      <c r="E244" s="3" t="s">
        <v>22</v>
      </c>
      <c r="F244" s="36">
        <v>12.032399999999999</v>
      </c>
      <c r="G244" s="7">
        <f t="shared" si="34"/>
        <v>20.447599999999998</v>
      </c>
      <c r="H244" s="5">
        <v>0</v>
      </c>
      <c r="I244" s="14">
        <v>0</v>
      </c>
      <c r="J244" s="14">
        <v>0</v>
      </c>
      <c r="K244" s="5">
        <v>0</v>
      </c>
      <c r="L244" s="14">
        <v>0</v>
      </c>
      <c r="M244" s="36">
        <v>12.020399999999999</v>
      </c>
      <c r="N244" s="14">
        <v>0</v>
      </c>
      <c r="O244" s="14">
        <v>0</v>
      </c>
      <c r="P244" s="36">
        <v>12.020399999999999</v>
      </c>
      <c r="Q244" s="14">
        <v>0</v>
      </c>
      <c r="R244" s="7">
        <f t="shared" si="35"/>
        <v>8.4271999999999991</v>
      </c>
      <c r="S244" s="6">
        <f t="shared" si="36"/>
        <v>12.020399999999999</v>
      </c>
      <c r="T244" s="6" t="e">
        <f t="shared" si="37"/>
        <v>#DIV/0!</v>
      </c>
      <c r="U244" s="35">
        <v>0</v>
      </c>
      <c r="V244" s="35">
        <v>0</v>
      </c>
      <c r="W244" s="35">
        <v>0</v>
      </c>
      <c r="X244" s="35">
        <v>0</v>
      </c>
      <c r="Y244" s="6">
        <f t="shared" si="38"/>
        <v>12.020399999999999</v>
      </c>
      <c r="Z244" s="6" t="e">
        <f t="shared" si="39"/>
        <v>#DIV/0!</v>
      </c>
      <c r="AA244" s="8">
        <v>0</v>
      </c>
      <c r="AB244" s="8">
        <v>0</v>
      </c>
      <c r="AC244" s="14" t="s">
        <v>458</v>
      </c>
    </row>
    <row r="245" spans="1:29" ht="47.25">
      <c r="A245" s="3" t="s">
        <v>22</v>
      </c>
      <c r="B245" s="9" t="s">
        <v>397</v>
      </c>
      <c r="C245" s="3" t="s">
        <v>22</v>
      </c>
      <c r="D245" s="5">
        <v>32.479999999999997</v>
      </c>
      <c r="E245" s="3" t="s">
        <v>22</v>
      </c>
      <c r="F245" s="36">
        <v>12.4344</v>
      </c>
      <c r="G245" s="7">
        <f t="shared" si="34"/>
        <v>20.045599999999997</v>
      </c>
      <c r="H245" s="5">
        <v>0</v>
      </c>
      <c r="I245" s="14">
        <v>0</v>
      </c>
      <c r="J245" s="14">
        <v>0</v>
      </c>
      <c r="K245" s="5">
        <v>0</v>
      </c>
      <c r="L245" s="14">
        <v>0</v>
      </c>
      <c r="M245" s="36">
        <v>12.4344</v>
      </c>
      <c r="N245" s="14">
        <v>0</v>
      </c>
      <c r="O245" s="14">
        <v>0</v>
      </c>
      <c r="P245" s="36">
        <v>12.4344</v>
      </c>
      <c r="Q245" s="14">
        <v>0</v>
      </c>
      <c r="R245" s="7">
        <f t="shared" si="35"/>
        <v>7.6111999999999966</v>
      </c>
      <c r="S245" s="6">
        <f t="shared" si="36"/>
        <v>12.4344</v>
      </c>
      <c r="T245" s="6" t="e">
        <f t="shared" si="37"/>
        <v>#DIV/0!</v>
      </c>
      <c r="U245" s="35">
        <v>0</v>
      </c>
      <c r="V245" s="35">
        <v>0</v>
      </c>
      <c r="W245" s="35">
        <v>0</v>
      </c>
      <c r="X245" s="35">
        <v>0</v>
      </c>
      <c r="Y245" s="6">
        <f t="shared" si="38"/>
        <v>12.4344</v>
      </c>
      <c r="Z245" s="6" t="e">
        <f t="shared" si="39"/>
        <v>#DIV/0!</v>
      </c>
      <c r="AA245" s="8">
        <v>0</v>
      </c>
      <c r="AB245" s="8">
        <v>0</v>
      </c>
      <c r="AC245" s="14" t="s">
        <v>458</v>
      </c>
    </row>
    <row r="246" spans="1:29" ht="31.5">
      <c r="A246" s="3" t="s">
        <v>22</v>
      </c>
      <c r="B246" s="9" t="s">
        <v>398</v>
      </c>
      <c r="C246" s="3" t="s">
        <v>22</v>
      </c>
      <c r="D246" s="5">
        <v>17.5</v>
      </c>
      <c r="E246" s="3" t="s">
        <v>22</v>
      </c>
      <c r="F246" s="36">
        <v>5.8308</v>
      </c>
      <c r="G246" s="7">
        <f t="shared" si="34"/>
        <v>11.6692</v>
      </c>
      <c r="H246" s="5">
        <v>0</v>
      </c>
      <c r="I246" s="14">
        <v>0</v>
      </c>
      <c r="J246" s="14">
        <v>0</v>
      </c>
      <c r="K246" s="5">
        <v>0</v>
      </c>
      <c r="L246" s="14">
        <v>0</v>
      </c>
      <c r="M246" s="36">
        <v>5.8308</v>
      </c>
      <c r="N246" s="14">
        <v>0</v>
      </c>
      <c r="O246" s="14">
        <v>0</v>
      </c>
      <c r="P246" s="36">
        <v>5.8308</v>
      </c>
      <c r="Q246" s="14">
        <v>0</v>
      </c>
      <c r="R246" s="7">
        <f t="shared" si="35"/>
        <v>5.8384</v>
      </c>
      <c r="S246" s="6">
        <f t="shared" si="36"/>
        <v>5.8308</v>
      </c>
      <c r="T246" s="6" t="e">
        <f t="shared" si="37"/>
        <v>#DIV/0!</v>
      </c>
      <c r="U246" s="35">
        <v>0</v>
      </c>
      <c r="V246" s="35">
        <v>0</v>
      </c>
      <c r="W246" s="35">
        <v>0</v>
      </c>
      <c r="X246" s="35">
        <v>0</v>
      </c>
      <c r="Y246" s="6">
        <f t="shared" si="38"/>
        <v>5.8308</v>
      </c>
      <c r="Z246" s="6" t="e">
        <f t="shared" si="39"/>
        <v>#DIV/0!</v>
      </c>
      <c r="AA246" s="8">
        <v>0</v>
      </c>
      <c r="AB246" s="8">
        <v>0</v>
      </c>
      <c r="AC246" s="14" t="s">
        <v>458</v>
      </c>
    </row>
    <row r="247" spans="1:29" ht="63">
      <c r="A247" s="3" t="s">
        <v>22</v>
      </c>
      <c r="B247" s="9" t="s">
        <v>399</v>
      </c>
      <c r="C247" s="3" t="s">
        <v>22</v>
      </c>
      <c r="D247" s="5">
        <v>3.68</v>
      </c>
      <c r="E247" s="3" t="s">
        <v>22</v>
      </c>
      <c r="F247" s="36">
        <v>1.5660000000000001</v>
      </c>
      <c r="G247" s="7">
        <f t="shared" si="34"/>
        <v>2.1139999999999999</v>
      </c>
      <c r="H247" s="5">
        <v>0</v>
      </c>
      <c r="I247" s="14">
        <v>0</v>
      </c>
      <c r="J247" s="14">
        <v>0</v>
      </c>
      <c r="K247" s="5">
        <v>0</v>
      </c>
      <c r="L247" s="14">
        <v>0</v>
      </c>
      <c r="M247" s="36">
        <v>0.99719999999999986</v>
      </c>
      <c r="N247" s="14">
        <v>0</v>
      </c>
      <c r="O247" s="14">
        <v>0</v>
      </c>
      <c r="P247" s="36">
        <v>0.99719999999999986</v>
      </c>
      <c r="Q247" s="14">
        <v>0</v>
      </c>
      <c r="R247" s="7">
        <f t="shared" si="35"/>
        <v>1.1168</v>
      </c>
      <c r="S247" s="6">
        <f t="shared" si="36"/>
        <v>0.99719999999999986</v>
      </c>
      <c r="T247" s="6" t="e">
        <f t="shared" si="37"/>
        <v>#DIV/0!</v>
      </c>
      <c r="U247" s="35">
        <v>0</v>
      </c>
      <c r="V247" s="35">
        <v>0</v>
      </c>
      <c r="W247" s="35">
        <v>0</v>
      </c>
      <c r="X247" s="35">
        <v>0</v>
      </c>
      <c r="Y247" s="6">
        <f t="shared" si="38"/>
        <v>0.99719999999999986</v>
      </c>
      <c r="Z247" s="6" t="e">
        <f t="shared" si="39"/>
        <v>#DIV/0!</v>
      </c>
      <c r="AA247" s="8">
        <v>0</v>
      </c>
      <c r="AB247" s="8">
        <v>0</v>
      </c>
      <c r="AC247" s="14" t="s">
        <v>617</v>
      </c>
    </row>
    <row r="248" spans="1:29" ht="63">
      <c r="A248" s="3" t="s">
        <v>22</v>
      </c>
      <c r="B248" s="9" t="s">
        <v>400</v>
      </c>
      <c r="C248" s="3" t="s">
        <v>22</v>
      </c>
      <c r="D248" s="5">
        <v>9.6</v>
      </c>
      <c r="E248" s="3" t="s">
        <v>22</v>
      </c>
      <c r="F248" s="36">
        <v>0.28559999999999997</v>
      </c>
      <c r="G248" s="7">
        <f t="shared" si="34"/>
        <v>9.3143999999999991</v>
      </c>
      <c r="H248" s="5">
        <v>0</v>
      </c>
      <c r="I248" s="14">
        <v>0</v>
      </c>
      <c r="J248" s="14">
        <v>0</v>
      </c>
      <c r="K248" s="5">
        <v>0</v>
      </c>
      <c r="L248" s="14">
        <v>0</v>
      </c>
      <c r="M248" s="36">
        <v>0.28559999999999997</v>
      </c>
      <c r="N248" s="14">
        <v>0</v>
      </c>
      <c r="O248" s="14">
        <v>0</v>
      </c>
      <c r="P248" s="36">
        <v>0.28559999999999997</v>
      </c>
      <c r="Q248" s="14">
        <v>0</v>
      </c>
      <c r="R248" s="7">
        <f t="shared" si="35"/>
        <v>9.0287999999999986</v>
      </c>
      <c r="S248" s="6">
        <f t="shared" si="36"/>
        <v>0.28559999999999997</v>
      </c>
      <c r="T248" s="6" t="e">
        <f t="shared" si="37"/>
        <v>#DIV/0!</v>
      </c>
      <c r="U248" s="35">
        <v>0</v>
      </c>
      <c r="V248" s="35">
        <v>0</v>
      </c>
      <c r="W248" s="35">
        <v>0</v>
      </c>
      <c r="X248" s="35">
        <v>0</v>
      </c>
      <c r="Y248" s="6">
        <f t="shared" si="38"/>
        <v>0.28559999999999997</v>
      </c>
      <c r="Z248" s="6" t="e">
        <f t="shared" si="39"/>
        <v>#DIV/0!</v>
      </c>
      <c r="AA248" s="8">
        <v>0</v>
      </c>
      <c r="AB248" s="8">
        <v>0</v>
      </c>
      <c r="AC248" s="14" t="s">
        <v>615</v>
      </c>
    </row>
    <row r="249" spans="1:29" ht="78.75">
      <c r="A249" s="3" t="s">
        <v>22</v>
      </c>
      <c r="B249" s="9" t="s">
        <v>401</v>
      </c>
      <c r="C249" s="3" t="s">
        <v>22</v>
      </c>
      <c r="D249" s="5">
        <v>7.12</v>
      </c>
      <c r="E249" s="3" t="s">
        <v>22</v>
      </c>
      <c r="F249" s="36">
        <v>2.1551999999999998</v>
      </c>
      <c r="G249" s="7">
        <f t="shared" si="34"/>
        <v>4.9648000000000003</v>
      </c>
      <c r="H249" s="5">
        <v>0</v>
      </c>
      <c r="I249" s="14">
        <v>0</v>
      </c>
      <c r="J249" s="14">
        <v>0</v>
      </c>
      <c r="K249" s="5">
        <v>0</v>
      </c>
      <c r="L249" s="14">
        <v>0</v>
      </c>
      <c r="M249" s="36">
        <v>2.1551999999999998</v>
      </c>
      <c r="N249" s="14">
        <v>0</v>
      </c>
      <c r="O249" s="14">
        <v>0</v>
      </c>
      <c r="P249" s="36">
        <v>2.1551999999999998</v>
      </c>
      <c r="Q249" s="14">
        <v>0</v>
      </c>
      <c r="R249" s="7">
        <f t="shared" si="35"/>
        <v>2.8096000000000005</v>
      </c>
      <c r="S249" s="6">
        <f t="shared" si="36"/>
        <v>2.1551999999999998</v>
      </c>
      <c r="T249" s="6" t="e">
        <f t="shared" si="37"/>
        <v>#DIV/0!</v>
      </c>
      <c r="U249" s="35">
        <v>0</v>
      </c>
      <c r="V249" s="35">
        <v>0</v>
      </c>
      <c r="W249" s="35">
        <v>0</v>
      </c>
      <c r="X249" s="35">
        <v>0</v>
      </c>
      <c r="Y249" s="6">
        <f t="shared" si="38"/>
        <v>2.1551999999999998</v>
      </c>
      <c r="Z249" s="6" t="e">
        <f t="shared" si="39"/>
        <v>#DIV/0!</v>
      </c>
      <c r="AA249" s="8">
        <v>0</v>
      </c>
      <c r="AB249" s="8">
        <v>0</v>
      </c>
      <c r="AC249" s="14" t="s">
        <v>618</v>
      </c>
    </row>
    <row r="250" spans="1:29" ht="63">
      <c r="A250" s="3" t="s">
        <v>22</v>
      </c>
      <c r="B250" s="9" t="s">
        <v>402</v>
      </c>
      <c r="C250" s="3" t="s">
        <v>22</v>
      </c>
      <c r="D250" s="5">
        <v>2.64</v>
      </c>
      <c r="E250" s="3" t="s">
        <v>22</v>
      </c>
      <c r="F250" s="36">
        <v>0.03</v>
      </c>
      <c r="G250" s="7">
        <f t="shared" si="34"/>
        <v>2.6100000000000003</v>
      </c>
      <c r="H250" s="5">
        <v>0</v>
      </c>
      <c r="I250" s="14">
        <v>0</v>
      </c>
      <c r="J250" s="14">
        <v>0</v>
      </c>
      <c r="K250" s="5">
        <v>0</v>
      </c>
      <c r="L250" s="14">
        <v>0</v>
      </c>
      <c r="M250" s="36">
        <v>0.03</v>
      </c>
      <c r="N250" s="14">
        <v>0</v>
      </c>
      <c r="O250" s="14">
        <v>0</v>
      </c>
      <c r="P250" s="36">
        <v>0.03</v>
      </c>
      <c r="Q250" s="14">
        <v>0</v>
      </c>
      <c r="R250" s="7">
        <f t="shared" si="35"/>
        <v>2.5800000000000005</v>
      </c>
      <c r="S250" s="6">
        <f t="shared" si="36"/>
        <v>0.03</v>
      </c>
      <c r="T250" s="6" t="e">
        <f t="shared" si="37"/>
        <v>#DIV/0!</v>
      </c>
      <c r="U250" s="35">
        <v>0</v>
      </c>
      <c r="V250" s="35">
        <v>0</v>
      </c>
      <c r="W250" s="35">
        <v>0</v>
      </c>
      <c r="X250" s="35">
        <v>0</v>
      </c>
      <c r="Y250" s="6">
        <f t="shared" si="38"/>
        <v>0.03</v>
      </c>
      <c r="Z250" s="6" t="e">
        <f t="shared" si="39"/>
        <v>#DIV/0!</v>
      </c>
      <c r="AA250" s="8">
        <v>0</v>
      </c>
      <c r="AB250" s="8">
        <v>0</v>
      </c>
      <c r="AC250" s="14" t="s">
        <v>511</v>
      </c>
    </row>
    <row r="251" spans="1:29" ht="63">
      <c r="A251" s="3" t="s">
        <v>22</v>
      </c>
      <c r="B251" s="9" t="s">
        <v>403</v>
      </c>
      <c r="C251" s="3" t="s">
        <v>22</v>
      </c>
      <c r="D251" s="5">
        <v>28.8</v>
      </c>
      <c r="E251" s="3" t="s">
        <v>22</v>
      </c>
      <c r="F251" s="36">
        <v>1.1796</v>
      </c>
      <c r="G251" s="7">
        <f t="shared" si="34"/>
        <v>27.6204</v>
      </c>
      <c r="H251" s="5">
        <v>0</v>
      </c>
      <c r="I251" s="14">
        <v>0</v>
      </c>
      <c r="J251" s="14">
        <v>0</v>
      </c>
      <c r="K251" s="5">
        <v>0</v>
      </c>
      <c r="L251" s="14">
        <v>0</v>
      </c>
      <c r="M251" s="36">
        <v>1.1796</v>
      </c>
      <c r="N251" s="14">
        <v>0</v>
      </c>
      <c r="O251" s="14">
        <v>0</v>
      </c>
      <c r="P251" s="36">
        <v>1.1796</v>
      </c>
      <c r="Q251" s="14">
        <v>0</v>
      </c>
      <c r="R251" s="7">
        <f t="shared" si="35"/>
        <v>26.440799999999999</v>
      </c>
      <c r="S251" s="6">
        <f t="shared" si="36"/>
        <v>1.1796</v>
      </c>
      <c r="T251" s="6" t="e">
        <f t="shared" si="37"/>
        <v>#DIV/0!</v>
      </c>
      <c r="U251" s="35">
        <v>0</v>
      </c>
      <c r="V251" s="35">
        <v>0</v>
      </c>
      <c r="W251" s="35">
        <v>0</v>
      </c>
      <c r="X251" s="35">
        <v>0</v>
      </c>
      <c r="Y251" s="6">
        <f t="shared" si="38"/>
        <v>1.1796</v>
      </c>
      <c r="Z251" s="6" t="e">
        <f t="shared" si="39"/>
        <v>#DIV/0!</v>
      </c>
      <c r="AA251" s="8">
        <v>0</v>
      </c>
      <c r="AB251" s="8">
        <v>0</v>
      </c>
      <c r="AC251" s="14" t="s">
        <v>606</v>
      </c>
    </row>
    <row r="252" spans="1:29" ht="31.5">
      <c r="A252" s="3" t="s">
        <v>22</v>
      </c>
      <c r="B252" s="9" t="s">
        <v>404</v>
      </c>
      <c r="C252" s="3" t="s">
        <v>22</v>
      </c>
      <c r="D252" s="5">
        <v>11.1</v>
      </c>
      <c r="E252" s="3" t="s">
        <v>22</v>
      </c>
      <c r="F252" s="36">
        <v>0.91800000000000004</v>
      </c>
      <c r="G252" s="7">
        <f t="shared" si="34"/>
        <v>10.182</v>
      </c>
      <c r="H252" s="5">
        <v>0</v>
      </c>
      <c r="I252" s="14">
        <v>0</v>
      </c>
      <c r="J252" s="14">
        <v>0</v>
      </c>
      <c r="K252" s="5">
        <v>0</v>
      </c>
      <c r="L252" s="14">
        <v>0</v>
      </c>
      <c r="M252" s="36">
        <v>0.91799999999999993</v>
      </c>
      <c r="N252" s="14">
        <v>0</v>
      </c>
      <c r="O252" s="14">
        <v>0</v>
      </c>
      <c r="P252" s="36">
        <v>0.91799999999999993</v>
      </c>
      <c r="Q252" s="14">
        <v>0</v>
      </c>
      <c r="R252" s="7">
        <f t="shared" si="35"/>
        <v>9.2640000000000011</v>
      </c>
      <c r="S252" s="6">
        <f t="shared" si="36"/>
        <v>0.91799999999999993</v>
      </c>
      <c r="T252" s="6" t="e">
        <f t="shared" si="37"/>
        <v>#DIV/0!</v>
      </c>
      <c r="U252" s="35">
        <v>0</v>
      </c>
      <c r="V252" s="35">
        <v>0</v>
      </c>
      <c r="W252" s="35">
        <v>0</v>
      </c>
      <c r="X252" s="35">
        <v>0</v>
      </c>
      <c r="Y252" s="6">
        <f t="shared" si="38"/>
        <v>0.91799999999999993</v>
      </c>
      <c r="Z252" s="6" t="e">
        <f t="shared" si="39"/>
        <v>#DIV/0!</v>
      </c>
      <c r="AA252" s="8">
        <v>0</v>
      </c>
      <c r="AB252" s="8">
        <v>0</v>
      </c>
      <c r="AC252" s="14" t="s">
        <v>458</v>
      </c>
    </row>
    <row r="253" spans="1:29" ht="31.5">
      <c r="A253" s="3" t="s">
        <v>22</v>
      </c>
      <c r="B253" s="9" t="s">
        <v>405</v>
      </c>
      <c r="C253" s="3" t="s">
        <v>22</v>
      </c>
      <c r="D253" s="5">
        <v>5.04</v>
      </c>
      <c r="E253" s="3" t="s">
        <v>22</v>
      </c>
      <c r="F253" s="36">
        <v>1.4807999999999999</v>
      </c>
      <c r="G253" s="7">
        <f t="shared" si="34"/>
        <v>3.5592000000000001</v>
      </c>
      <c r="H253" s="5">
        <v>0</v>
      </c>
      <c r="I253" s="14">
        <v>0</v>
      </c>
      <c r="J253" s="14">
        <v>0</v>
      </c>
      <c r="K253" s="5">
        <v>0</v>
      </c>
      <c r="L253" s="14">
        <v>0</v>
      </c>
      <c r="M253" s="36">
        <v>1.4807999999999999</v>
      </c>
      <c r="N253" s="14">
        <v>0</v>
      </c>
      <c r="O253" s="14">
        <v>0</v>
      </c>
      <c r="P253" s="36">
        <v>1.4807999999999999</v>
      </c>
      <c r="Q253" s="14">
        <v>0</v>
      </c>
      <c r="R253" s="7">
        <f t="shared" si="35"/>
        <v>2.0784000000000002</v>
      </c>
      <c r="S253" s="6">
        <f t="shared" si="36"/>
        <v>1.4807999999999999</v>
      </c>
      <c r="T253" s="6" t="e">
        <f t="shared" si="37"/>
        <v>#DIV/0!</v>
      </c>
      <c r="U253" s="35">
        <v>0</v>
      </c>
      <c r="V253" s="35">
        <v>0</v>
      </c>
      <c r="W253" s="35">
        <v>0</v>
      </c>
      <c r="X253" s="35">
        <v>0</v>
      </c>
      <c r="Y253" s="6">
        <f t="shared" si="38"/>
        <v>1.4807999999999999</v>
      </c>
      <c r="Z253" s="6" t="e">
        <f t="shared" si="39"/>
        <v>#DIV/0!</v>
      </c>
      <c r="AA253" s="8">
        <v>0</v>
      </c>
      <c r="AB253" s="8">
        <v>0</v>
      </c>
      <c r="AC253" s="14" t="s">
        <v>619</v>
      </c>
    </row>
    <row r="254" spans="1:29" ht="31.5">
      <c r="A254" s="3" t="s">
        <v>22</v>
      </c>
      <c r="B254" s="9" t="s">
        <v>406</v>
      </c>
      <c r="C254" s="3" t="s">
        <v>22</v>
      </c>
      <c r="D254" s="5">
        <v>8.8691999999999993</v>
      </c>
      <c r="E254" s="3" t="s">
        <v>22</v>
      </c>
      <c r="F254" s="36">
        <v>2.4036</v>
      </c>
      <c r="G254" s="7">
        <f t="shared" si="34"/>
        <v>6.4655999999999993</v>
      </c>
      <c r="H254" s="5">
        <v>0</v>
      </c>
      <c r="I254" s="14">
        <v>0</v>
      </c>
      <c r="J254" s="14">
        <v>0</v>
      </c>
      <c r="K254" s="5">
        <v>0</v>
      </c>
      <c r="L254" s="14">
        <v>0</v>
      </c>
      <c r="M254" s="36">
        <v>2.4036</v>
      </c>
      <c r="N254" s="14">
        <v>0</v>
      </c>
      <c r="O254" s="14">
        <v>0</v>
      </c>
      <c r="P254" s="36">
        <v>2.4036</v>
      </c>
      <c r="Q254" s="14">
        <v>0</v>
      </c>
      <c r="R254" s="7">
        <f t="shared" si="35"/>
        <v>4.0619999999999994</v>
      </c>
      <c r="S254" s="6">
        <f t="shared" si="36"/>
        <v>2.4036</v>
      </c>
      <c r="T254" s="6" t="e">
        <f t="shared" si="37"/>
        <v>#DIV/0!</v>
      </c>
      <c r="U254" s="35">
        <v>0</v>
      </c>
      <c r="V254" s="35">
        <v>0</v>
      </c>
      <c r="W254" s="35">
        <v>0</v>
      </c>
      <c r="X254" s="35">
        <v>0</v>
      </c>
      <c r="Y254" s="6">
        <f t="shared" si="38"/>
        <v>2.4036</v>
      </c>
      <c r="Z254" s="6" t="e">
        <f t="shared" si="39"/>
        <v>#DIV/0!</v>
      </c>
      <c r="AA254" s="8">
        <v>0</v>
      </c>
      <c r="AB254" s="8">
        <v>0</v>
      </c>
      <c r="AC254" s="14" t="s">
        <v>620</v>
      </c>
    </row>
    <row r="255" spans="1:29" ht="47.25">
      <c r="A255" s="3" t="s">
        <v>22</v>
      </c>
      <c r="B255" s="9" t="s">
        <v>407</v>
      </c>
      <c r="C255" s="3" t="s">
        <v>22</v>
      </c>
      <c r="D255" s="5">
        <v>5.2115999999999998</v>
      </c>
      <c r="E255" s="3" t="s">
        <v>22</v>
      </c>
      <c r="F255" s="36">
        <v>2.3244000000000002</v>
      </c>
      <c r="G255" s="7">
        <f t="shared" si="34"/>
        <v>2.8871999999999995</v>
      </c>
      <c r="H255" s="5">
        <v>0</v>
      </c>
      <c r="I255" s="14">
        <v>0</v>
      </c>
      <c r="J255" s="14">
        <v>0</v>
      </c>
      <c r="K255" s="5">
        <v>0</v>
      </c>
      <c r="L255" s="14">
        <v>0</v>
      </c>
      <c r="M255" s="36">
        <v>2.3243999999999998</v>
      </c>
      <c r="N255" s="14">
        <v>0</v>
      </c>
      <c r="O255" s="14">
        <v>0</v>
      </c>
      <c r="P255" s="36">
        <v>2.3243999999999998</v>
      </c>
      <c r="Q255" s="14">
        <v>0</v>
      </c>
      <c r="R255" s="7">
        <f t="shared" si="35"/>
        <v>0.56279999999999974</v>
      </c>
      <c r="S255" s="6">
        <f t="shared" si="36"/>
        <v>2.3243999999999998</v>
      </c>
      <c r="T255" s="6" t="e">
        <f t="shared" si="37"/>
        <v>#DIV/0!</v>
      </c>
      <c r="U255" s="35">
        <v>0</v>
      </c>
      <c r="V255" s="35">
        <v>0</v>
      </c>
      <c r="W255" s="35">
        <v>0</v>
      </c>
      <c r="X255" s="35">
        <v>0</v>
      </c>
      <c r="Y255" s="6">
        <f t="shared" si="38"/>
        <v>2.3243999999999998</v>
      </c>
      <c r="Z255" s="6" t="e">
        <f t="shared" si="39"/>
        <v>#DIV/0!</v>
      </c>
      <c r="AA255" s="8">
        <v>0</v>
      </c>
      <c r="AB255" s="8">
        <v>0</v>
      </c>
      <c r="AC255" s="14" t="s">
        <v>621</v>
      </c>
    </row>
    <row r="256" spans="1:29" ht="63">
      <c r="A256" s="3" t="s">
        <v>22</v>
      </c>
      <c r="B256" s="9" t="s">
        <v>408</v>
      </c>
      <c r="C256" s="3" t="s">
        <v>22</v>
      </c>
      <c r="D256" s="5">
        <v>21.6</v>
      </c>
      <c r="E256" s="3" t="s">
        <v>22</v>
      </c>
      <c r="F256" s="36">
        <v>3.8087999999999997</v>
      </c>
      <c r="G256" s="7">
        <f t="shared" si="34"/>
        <v>17.791200000000003</v>
      </c>
      <c r="H256" s="5">
        <v>0</v>
      </c>
      <c r="I256" s="14">
        <v>0</v>
      </c>
      <c r="J256" s="14">
        <v>0</v>
      </c>
      <c r="K256" s="5">
        <v>0</v>
      </c>
      <c r="L256" s="14">
        <v>0</v>
      </c>
      <c r="M256" s="36">
        <v>1.1423999999999999</v>
      </c>
      <c r="N256" s="14">
        <v>0</v>
      </c>
      <c r="O256" s="14">
        <v>0</v>
      </c>
      <c r="P256" s="36">
        <v>1.1423999999999999</v>
      </c>
      <c r="Q256" s="14">
        <v>0</v>
      </c>
      <c r="R256" s="7">
        <f t="shared" si="35"/>
        <v>16.648800000000005</v>
      </c>
      <c r="S256" s="6">
        <f t="shared" si="36"/>
        <v>1.1423999999999999</v>
      </c>
      <c r="T256" s="6" t="e">
        <f t="shared" si="37"/>
        <v>#DIV/0!</v>
      </c>
      <c r="U256" s="35">
        <v>0</v>
      </c>
      <c r="V256" s="35">
        <v>0</v>
      </c>
      <c r="W256" s="35">
        <v>0</v>
      </c>
      <c r="X256" s="35">
        <v>0</v>
      </c>
      <c r="Y256" s="6">
        <f t="shared" si="38"/>
        <v>1.1423999999999999</v>
      </c>
      <c r="Z256" s="6" t="e">
        <f t="shared" si="39"/>
        <v>#DIV/0!</v>
      </c>
      <c r="AA256" s="8">
        <v>0</v>
      </c>
      <c r="AB256" s="8">
        <v>0</v>
      </c>
      <c r="AC256" s="14" t="s">
        <v>622</v>
      </c>
    </row>
    <row r="257" spans="1:29" ht="47.25">
      <c r="A257" s="3" t="s">
        <v>22</v>
      </c>
      <c r="B257" s="9" t="s">
        <v>50</v>
      </c>
      <c r="C257" s="3" t="s">
        <v>22</v>
      </c>
      <c r="D257" s="5">
        <v>20.963999999999999</v>
      </c>
      <c r="E257" s="3" t="s">
        <v>22</v>
      </c>
      <c r="F257" s="36">
        <v>15.283199999999999</v>
      </c>
      <c r="G257" s="7">
        <f t="shared" si="34"/>
        <v>5.6807999999999996</v>
      </c>
      <c r="H257" s="5">
        <v>0</v>
      </c>
      <c r="I257" s="14">
        <v>0</v>
      </c>
      <c r="J257" s="14">
        <v>0</v>
      </c>
      <c r="K257" s="5">
        <v>0</v>
      </c>
      <c r="L257" s="14">
        <v>0</v>
      </c>
      <c r="M257" s="36">
        <v>1.1088</v>
      </c>
      <c r="N257" s="14">
        <v>0</v>
      </c>
      <c r="O257" s="14">
        <v>0</v>
      </c>
      <c r="P257" s="36">
        <v>1.1088</v>
      </c>
      <c r="Q257" s="14">
        <v>0</v>
      </c>
      <c r="R257" s="7">
        <f t="shared" si="35"/>
        <v>4.5719999999999992</v>
      </c>
      <c r="S257" s="6">
        <f t="shared" si="36"/>
        <v>1.1088</v>
      </c>
      <c r="T257" s="6" t="e">
        <f t="shared" si="37"/>
        <v>#DIV/0!</v>
      </c>
      <c r="U257" s="35">
        <v>0</v>
      </c>
      <c r="V257" s="35">
        <v>0</v>
      </c>
      <c r="W257" s="35">
        <v>0</v>
      </c>
      <c r="X257" s="35">
        <v>0</v>
      </c>
      <c r="Y257" s="6">
        <f t="shared" si="38"/>
        <v>1.1088</v>
      </c>
      <c r="Z257" s="6" t="e">
        <f t="shared" si="39"/>
        <v>#DIV/0!</v>
      </c>
      <c r="AA257" s="8">
        <v>0</v>
      </c>
      <c r="AB257" s="8">
        <v>0</v>
      </c>
      <c r="AC257" s="14" t="s">
        <v>623</v>
      </c>
    </row>
    <row r="258" spans="1:29" ht="31.5">
      <c r="A258" s="3" t="s">
        <v>22</v>
      </c>
      <c r="B258" s="9" t="s">
        <v>409</v>
      </c>
      <c r="C258" s="3" t="s">
        <v>22</v>
      </c>
      <c r="D258" s="5">
        <v>6.4103999999999992</v>
      </c>
      <c r="E258" s="3" t="s">
        <v>22</v>
      </c>
      <c r="F258" s="36">
        <v>0.55679999999999996</v>
      </c>
      <c r="G258" s="7">
        <f t="shared" si="34"/>
        <v>5.8535999999999992</v>
      </c>
      <c r="H258" s="5">
        <v>0</v>
      </c>
      <c r="I258" s="14">
        <v>0</v>
      </c>
      <c r="J258" s="14">
        <v>0</v>
      </c>
      <c r="K258" s="5">
        <v>0</v>
      </c>
      <c r="L258" s="14">
        <v>0</v>
      </c>
      <c r="M258" s="36">
        <v>0.55679999999999996</v>
      </c>
      <c r="N258" s="14">
        <v>0</v>
      </c>
      <c r="O258" s="14">
        <v>0</v>
      </c>
      <c r="P258" s="36">
        <v>0.55679999999999996</v>
      </c>
      <c r="Q258" s="14">
        <v>0</v>
      </c>
      <c r="R258" s="7">
        <f t="shared" si="35"/>
        <v>5.2967999999999993</v>
      </c>
      <c r="S258" s="6">
        <f t="shared" si="36"/>
        <v>0.55679999999999996</v>
      </c>
      <c r="T258" s="6" t="e">
        <f t="shared" si="37"/>
        <v>#DIV/0!</v>
      </c>
      <c r="U258" s="35">
        <v>0</v>
      </c>
      <c r="V258" s="35">
        <v>0</v>
      </c>
      <c r="W258" s="35">
        <v>0</v>
      </c>
      <c r="X258" s="35">
        <v>0</v>
      </c>
      <c r="Y258" s="6">
        <f t="shared" si="38"/>
        <v>0.55679999999999996</v>
      </c>
      <c r="Z258" s="6" t="e">
        <f t="shared" si="39"/>
        <v>#DIV/0!</v>
      </c>
      <c r="AA258" s="8">
        <v>0</v>
      </c>
      <c r="AB258" s="8">
        <v>0</v>
      </c>
      <c r="AC258" s="14" t="s">
        <v>624</v>
      </c>
    </row>
    <row r="259" spans="1:29" ht="94.5">
      <c r="A259" s="3" t="s">
        <v>22</v>
      </c>
      <c r="B259" s="9" t="s">
        <v>410</v>
      </c>
      <c r="C259" s="3" t="s">
        <v>22</v>
      </c>
      <c r="D259" s="5">
        <v>1.92</v>
      </c>
      <c r="E259" s="3" t="s">
        <v>22</v>
      </c>
      <c r="F259" s="36">
        <v>0.36599999999999999</v>
      </c>
      <c r="G259" s="7">
        <f t="shared" si="34"/>
        <v>1.5539999999999998</v>
      </c>
      <c r="H259" s="5">
        <v>0</v>
      </c>
      <c r="I259" s="14">
        <v>0</v>
      </c>
      <c r="J259" s="14">
        <v>0</v>
      </c>
      <c r="K259" s="5">
        <v>0</v>
      </c>
      <c r="L259" s="14">
        <v>0</v>
      </c>
      <c r="M259" s="36">
        <v>0.36599999999999999</v>
      </c>
      <c r="N259" s="14">
        <v>0</v>
      </c>
      <c r="O259" s="14">
        <v>0</v>
      </c>
      <c r="P259" s="36">
        <v>0.36599999999999999</v>
      </c>
      <c r="Q259" s="14">
        <v>0</v>
      </c>
      <c r="R259" s="7">
        <f t="shared" si="35"/>
        <v>1.1879999999999997</v>
      </c>
      <c r="S259" s="6">
        <f t="shared" si="36"/>
        <v>0.36599999999999999</v>
      </c>
      <c r="T259" s="6" t="e">
        <f t="shared" si="37"/>
        <v>#DIV/0!</v>
      </c>
      <c r="U259" s="35">
        <v>0</v>
      </c>
      <c r="V259" s="35">
        <v>0</v>
      </c>
      <c r="W259" s="35">
        <v>0</v>
      </c>
      <c r="X259" s="35">
        <v>0</v>
      </c>
      <c r="Y259" s="6">
        <f t="shared" si="38"/>
        <v>0.36599999999999999</v>
      </c>
      <c r="Z259" s="6" t="e">
        <f t="shared" si="39"/>
        <v>#DIV/0!</v>
      </c>
      <c r="AA259" s="8">
        <v>0</v>
      </c>
      <c r="AB259" s="8">
        <v>0</v>
      </c>
      <c r="AC259" s="14" t="s">
        <v>625</v>
      </c>
    </row>
    <row r="260" spans="1:29" ht="63">
      <c r="A260" s="3" t="s">
        <v>22</v>
      </c>
      <c r="B260" s="9" t="s">
        <v>411</v>
      </c>
      <c r="C260" s="3" t="s">
        <v>22</v>
      </c>
      <c r="D260" s="5">
        <v>17.399999999999999</v>
      </c>
      <c r="E260" s="3" t="s">
        <v>22</v>
      </c>
      <c r="F260" s="36">
        <v>0.27600000000000002</v>
      </c>
      <c r="G260" s="7">
        <f t="shared" si="34"/>
        <v>17.123999999999999</v>
      </c>
      <c r="H260" s="5">
        <v>0</v>
      </c>
      <c r="I260" s="14">
        <v>0</v>
      </c>
      <c r="J260" s="14">
        <v>0</v>
      </c>
      <c r="K260" s="5">
        <v>0</v>
      </c>
      <c r="L260" s="14">
        <v>0</v>
      </c>
      <c r="M260" s="36">
        <v>0.27600000000000002</v>
      </c>
      <c r="N260" s="14">
        <v>0</v>
      </c>
      <c r="O260" s="14">
        <v>0</v>
      </c>
      <c r="P260" s="36">
        <v>0.27600000000000002</v>
      </c>
      <c r="Q260" s="14">
        <v>0</v>
      </c>
      <c r="R260" s="7">
        <f t="shared" si="35"/>
        <v>16.847999999999999</v>
      </c>
      <c r="S260" s="6">
        <f t="shared" si="36"/>
        <v>0.27600000000000002</v>
      </c>
      <c r="T260" s="6" t="e">
        <f t="shared" si="37"/>
        <v>#DIV/0!</v>
      </c>
      <c r="U260" s="35">
        <v>0</v>
      </c>
      <c r="V260" s="35">
        <v>0</v>
      </c>
      <c r="W260" s="35">
        <v>0</v>
      </c>
      <c r="X260" s="35">
        <v>0</v>
      </c>
      <c r="Y260" s="6">
        <f t="shared" si="38"/>
        <v>0.27600000000000002</v>
      </c>
      <c r="Z260" s="6" t="e">
        <f t="shared" si="39"/>
        <v>#DIV/0!</v>
      </c>
      <c r="AA260" s="8">
        <v>0</v>
      </c>
      <c r="AB260" s="8">
        <v>0</v>
      </c>
      <c r="AC260" s="14" t="s">
        <v>626</v>
      </c>
    </row>
    <row r="261" spans="1:29" ht="63">
      <c r="A261" s="3" t="s">
        <v>22</v>
      </c>
      <c r="B261" s="9" t="s">
        <v>412</v>
      </c>
      <c r="C261" s="3" t="s">
        <v>22</v>
      </c>
      <c r="D261" s="5">
        <v>2.4</v>
      </c>
      <c r="E261" s="3" t="s">
        <v>22</v>
      </c>
      <c r="F261" s="36">
        <v>0.60960000000000003</v>
      </c>
      <c r="G261" s="7">
        <f t="shared" si="34"/>
        <v>1.7904</v>
      </c>
      <c r="H261" s="5">
        <v>0</v>
      </c>
      <c r="I261" s="14">
        <v>0</v>
      </c>
      <c r="J261" s="14">
        <v>0</v>
      </c>
      <c r="K261" s="5">
        <v>0</v>
      </c>
      <c r="L261" s="14">
        <v>0</v>
      </c>
      <c r="M261" s="36">
        <v>1.6799999999999999E-2</v>
      </c>
      <c r="N261" s="14">
        <v>0</v>
      </c>
      <c r="O261" s="14">
        <v>0</v>
      </c>
      <c r="P261" s="36">
        <v>1.6799999999999999E-2</v>
      </c>
      <c r="Q261" s="14">
        <v>0</v>
      </c>
      <c r="R261" s="7">
        <f t="shared" si="35"/>
        <v>1.7736000000000001</v>
      </c>
      <c r="S261" s="6">
        <f t="shared" si="36"/>
        <v>1.6799999999999999E-2</v>
      </c>
      <c r="T261" s="6" t="e">
        <f t="shared" si="37"/>
        <v>#DIV/0!</v>
      </c>
      <c r="U261" s="35">
        <v>0</v>
      </c>
      <c r="V261" s="35">
        <v>0</v>
      </c>
      <c r="W261" s="35">
        <v>0</v>
      </c>
      <c r="X261" s="35">
        <v>0</v>
      </c>
      <c r="Y261" s="6">
        <f t="shared" si="38"/>
        <v>1.6799999999999999E-2</v>
      </c>
      <c r="Z261" s="6" t="e">
        <f t="shared" si="39"/>
        <v>#DIV/0!</v>
      </c>
      <c r="AA261" s="8">
        <v>0</v>
      </c>
      <c r="AB261" s="8">
        <v>0</v>
      </c>
      <c r="AC261" s="14" t="s">
        <v>511</v>
      </c>
    </row>
    <row r="262" spans="1:29" ht="31.5">
      <c r="A262" s="3" t="s">
        <v>22</v>
      </c>
      <c r="B262" s="9" t="s">
        <v>413</v>
      </c>
      <c r="C262" s="3" t="s">
        <v>22</v>
      </c>
      <c r="D262" s="5">
        <v>27.4</v>
      </c>
      <c r="E262" s="3" t="s">
        <v>22</v>
      </c>
      <c r="F262" s="36">
        <v>19.026</v>
      </c>
      <c r="G262" s="7">
        <f t="shared" si="34"/>
        <v>8.3739999999999988</v>
      </c>
      <c r="H262" s="5">
        <v>0</v>
      </c>
      <c r="I262" s="14">
        <v>0</v>
      </c>
      <c r="J262" s="14">
        <v>0</v>
      </c>
      <c r="K262" s="5">
        <v>0</v>
      </c>
      <c r="L262" s="14">
        <v>0</v>
      </c>
      <c r="M262" s="36">
        <v>0.87959999999999994</v>
      </c>
      <c r="N262" s="14">
        <v>0</v>
      </c>
      <c r="O262" s="14">
        <v>0</v>
      </c>
      <c r="P262" s="36">
        <v>0.87959999999999994</v>
      </c>
      <c r="Q262" s="14">
        <v>0</v>
      </c>
      <c r="R262" s="7">
        <f t="shared" si="35"/>
        <v>7.4943999999999988</v>
      </c>
      <c r="S262" s="6">
        <f t="shared" si="36"/>
        <v>0.87959999999999994</v>
      </c>
      <c r="T262" s="6" t="e">
        <f t="shared" si="37"/>
        <v>#DIV/0!</v>
      </c>
      <c r="U262" s="35">
        <v>0</v>
      </c>
      <c r="V262" s="35">
        <v>0</v>
      </c>
      <c r="W262" s="35">
        <v>0</v>
      </c>
      <c r="X262" s="35">
        <v>0</v>
      </c>
      <c r="Y262" s="6">
        <f t="shared" si="38"/>
        <v>0.87959999999999994</v>
      </c>
      <c r="Z262" s="6" t="e">
        <f t="shared" si="39"/>
        <v>#DIV/0!</v>
      </c>
      <c r="AA262" s="8">
        <v>0</v>
      </c>
      <c r="AB262" s="8">
        <v>0</v>
      </c>
      <c r="AC262" s="14" t="s">
        <v>627</v>
      </c>
    </row>
    <row r="263" spans="1:29" ht="47.25">
      <c r="A263" s="3" t="s">
        <v>22</v>
      </c>
      <c r="B263" s="9" t="s">
        <v>53</v>
      </c>
      <c r="C263" s="3" t="s">
        <v>22</v>
      </c>
      <c r="D263" s="5">
        <v>28</v>
      </c>
      <c r="E263" s="3" t="s">
        <v>22</v>
      </c>
      <c r="F263" s="36">
        <v>18.260399999999997</v>
      </c>
      <c r="G263" s="7">
        <f t="shared" si="34"/>
        <v>9.7396000000000029</v>
      </c>
      <c r="H263" s="5">
        <v>0</v>
      </c>
      <c r="I263" s="14">
        <v>0</v>
      </c>
      <c r="J263" s="14">
        <v>0</v>
      </c>
      <c r="K263" s="5">
        <v>0</v>
      </c>
      <c r="L263" s="14">
        <v>0</v>
      </c>
      <c r="M263" s="36">
        <v>0.2868</v>
      </c>
      <c r="N263" s="14">
        <v>0</v>
      </c>
      <c r="O263" s="14">
        <v>0</v>
      </c>
      <c r="P263" s="36">
        <v>0.2868</v>
      </c>
      <c r="Q263" s="14">
        <v>0</v>
      </c>
      <c r="R263" s="7">
        <f t="shared" si="35"/>
        <v>9.4528000000000034</v>
      </c>
      <c r="S263" s="6">
        <f t="shared" si="36"/>
        <v>0.2868</v>
      </c>
      <c r="T263" s="6" t="e">
        <f t="shared" si="37"/>
        <v>#DIV/0!</v>
      </c>
      <c r="U263" s="35">
        <v>0</v>
      </c>
      <c r="V263" s="35">
        <v>0</v>
      </c>
      <c r="W263" s="35">
        <v>0</v>
      </c>
      <c r="X263" s="35">
        <v>0</v>
      </c>
      <c r="Y263" s="6">
        <f t="shared" si="38"/>
        <v>0.2868</v>
      </c>
      <c r="Z263" s="6" t="e">
        <f t="shared" si="39"/>
        <v>#DIV/0!</v>
      </c>
      <c r="AA263" s="8">
        <v>0</v>
      </c>
      <c r="AB263" s="8">
        <v>0</v>
      </c>
      <c r="AC263" s="14" t="s">
        <v>628</v>
      </c>
    </row>
    <row r="264" spans="1:29" ht="94.5">
      <c r="A264" s="3" t="s">
        <v>22</v>
      </c>
      <c r="B264" s="9" t="s">
        <v>57</v>
      </c>
      <c r="C264" s="3" t="s">
        <v>22</v>
      </c>
      <c r="D264" s="5">
        <v>720</v>
      </c>
      <c r="E264" s="3" t="s">
        <v>22</v>
      </c>
      <c r="F264" s="36">
        <v>527.3531999999999</v>
      </c>
      <c r="G264" s="7">
        <f t="shared" si="34"/>
        <v>192.6468000000001</v>
      </c>
      <c r="H264" s="5">
        <v>0</v>
      </c>
      <c r="I264" s="14">
        <v>0</v>
      </c>
      <c r="J264" s="14">
        <v>0</v>
      </c>
      <c r="K264" s="5">
        <v>0</v>
      </c>
      <c r="L264" s="14">
        <v>0</v>
      </c>
      <c r="M264" s="36">
        <v>146.30879999999999</v>
      </c>
      <c r="N264" s="14">
        <v>0</v>
      </c>
      <c r="O264" s="14">
        <v>0</v>
      </c>
      <c r="P264" s="36">
        <v>146.30879999999999</v>
      </c>
      <c r="Q264" s="14">
        <v>0</v>
      </c>
      <c r="R264" s="7">
        <f t="shared" si="35"/>
        <v>46.338000000000108</v>
      </c>
      <c r="S264" s="6">
        <f t="shared" si="36"/>
        <v>146.30879999999999</v>
      </c>
      <c r="T264" s="6" t="e">
        <f t="shared" si="37"/>
        <v>#DIV/0!</v>
      </c>
      <c r="U264" s="35">
        <v>0</v>
      </c>
      <c r="V264" s="35">
        <v>0</v>
      </c>
      <c r="W264" s="35">
        <v>0</v>
      </c>
      <c r="X264" s="35">
        <v>0</v>
      </c>
      <c r="Y264" s="6">
        <f t="shared" si="38"/>
        <v>146.30879999999999</v>
      </c>
      <c r="Z264" s="6" t="e">
        <f t="shared" si="39"/>
        <v>#DIV/0!</v>
      </c>
      <c r="AA264" s="8">
        <v>0</v>
      </c>
      <c r="AB264" s="8">
        <v>0</v>
      </c>
      <c r="AC264" s="14" t="s">
        <v>536</v>
      </c>
    </row>
    <row r="265" spans="1:29" ht="94.5">
      <c r="A265" s="3" t="s">
        <v>22</v>
      </c>
      <c r="B265" s="9" t="s">
        <v>58</v>
      </c>
      <c r="C265" s="3" t="s">
        <v>22</v>
      </c>
      <c r="D265" s="5">
        <v>55.8</v>
      </c>
      <c r="E265" s="3" t="s">
        <v>22</v>
      </c>
      <c r="F265" s="36">
        <v>48.476399999999998</v>
      </c>
      <c r="G265" s="7">
        <f t="shared" si="34"/>
        <v>7.323599999999999</v>
      </c>
      <c r="H265" s="5">
        <v>0</v>
      </c>
      <c r="I265" s="14">
        <v>0</v>
      </c>
      <c r="J265" s="14">
        <v>0</v>
      </c>
      <c r="K265" s="5">
        <v>0</v>
      </c>
      <c r="L265" s="14">
        <v>0</v>
      </c>
      <c r="M265" s="36">
        <v>3.3443999999999998</v>
      </c>
      <c r="N265" s="14">
        <v>0</v>
      </c>
      <c r="O265" s="14">
        <v>0</v>
      </c>
      <c r="P265" s="36">
        <v>3.3443999999999998</v>
      </c>
      <c r="Q265" s="14">
        <v>0</v>
      </c>
      <c r="R265" s="7">
        <f t="shared" si="35"/>
        <v>3.9791999999999992</v>
      </c>
      <c r="S265" s="6">
        <f t="shared" si="36"/>
        <v>3.3443999999999998</v>
      </c>
      <c r="T265" s="6" t="e">
        <f t="shared" si="37"/>
        <v>#DIV/0!</v>
      </c>
      <c r="U265" s="35">
        <v>0</v>
      </c>
      <c r="V265" s="35">
        <v>0</v>
      </c>
      <c r="W265" s="35">
        <v>0</v>
      </c>
      <c r="X265" s="35">
        <v>0</v>
      </c>
      <c r="Y265" s="6">
        <f t="shared" si="38"/>
        <v>3.3443999999999998</v>
      </c>
      <c r="Z265" s="6" t="e">
        <f t="shared" si="39"/>
        <v>#DIV/0!</v>
      </c>
      <c r="AA265" s="8">
        <v>0</v>
      </c>
      <c r="AB265" s="8">
        <v>0</v>
      </c>
      <c r="AC265" s="14" t="s">
        <v>536</v>
      </c>
    </row>
    <row r="266" spans="1:29" ht="94.5">
      <c r="A266" s="3" t="s">
        <v>22</v>
      </c>
      <c r="B266" s="9" t="s">
        <v>59</v>
      </c>
      <c r="C266" s="3" t="s">
        <v>22</v>
      </c>
      <c r="D266" s="5">
        <v>205.6</v>
      </c>
      <c r="E266" s="3" t="s">
        <v>22</v>
      </c>
      <c r="F266" s="36">
        <v>106.9284</v>
      </c>
      <c r="G266" s="7">
        <f t="shared" si="34"/>
        <v>98.671599999999998</v>
      </c>
      <c r="H266" s="5">
        <v>0</v>
      </c>
      <c r="I266" s="14">
        <v>0</v>
      </c>
      <c r="J266" s="14">
        <v>0</v>
      </c>
      <c r="K266" s="5">
        <v>0</v>
      </c>
      <c r="L266" s="14">
        <v>0</v>
      </c>
      <c r="M266" s="36">
        <v>83.926799999999986</v>
      </c>
      <c r="N266" s="14">
        <v>0</v>
      </c>
      <c r="O266" s="14">
        <v>0</v>
      </c>
      <c r="P266" s="36">
        <v>83.926799999999986</v>
      </c>
      <c r="Q266" s="14">
        <v>0</v>
      </c>
      <c r="R266" s="7">
        <f t="shared" si="35"/>
        <v>14.744800000000012</v>
      </c>
      <c r="S266" s="6">
        <f t="shared" si="36"/>
        <v>83.926799999999986</v>
      </c>
      <c r="T266" s="6" t="e">
        <f t="shared" si="37"/>
        <v>#DIV/0!</v>
      </c>
      <c r="U266" s="35">
        <v>0</v>
      </c>
      <c r="V266" s="35">
        <v>0</v>
      </c>
      <c r="W266" s="35">
        <v>0</v>
      </c>
      <c r="X266" s="35">
        <v>0</v>
      </c>
      <c r="Y266" s="6">
        <f t="shared" si="38"/>
        <v>83.926799999999986</v>
      </c>
      <c r="Z266" s="6" t="e">
        <f t="shared" si="39"/>
        <v>#DIV/0!</v>
      </c>
      <c r="AA266" s="8">
        <v>0</v>
      </c>
      <c r="AB266" s="8">
        <v>0</v>
      </c>
      <c r="AC266" s="14" t="s">
        <v>536</v>
      </c>
    </row>
    <row r="267" spans="1:29" ht="94.5">
      <c r="A267" s="3" t="s">
        <v>22</v>
      </c>
      <c r="B267" s="9" t="s">
        <v>60</v>
      </c>
      <c r="C267" s="3" t="s">
        <v>22</v>
      </c>
      <c r="D267" s="5">
        <v>56.4</v>
      </c>
      <c r="E267" s="3" t="s">
        <v>22</v>
      </c>
      <c r="F267" s="36">
        <v>16.795200000000001</v>
      </c>
      <c r="G267" s="7">
        <f t="shared" si="34"/>
        <v>39.604799999999997</v>
      </c>
      <c r="H267" s="5">
        <v>0</v>
      </c>
      <c r="I267" s="14">
        <v>0</v>
      </c>
      <c r="J267" s="14">
        <v>0</v>
      </c>
      <c r="K267" s="5">
        <v>0</v>
      </c>
      <c r="L267" s="14">
        <v>0</v>
      </c>
      <c r="M267" s="36">
        <v>9.5519999999999996</v>
      </c>
      <c r="N267" s="14">
        <v>0</v>
      </c>
      <c r="O267" s="14">
        <v>0</v>
      </c>
      <c r="P267" s="36">
        <v>9.5519999999999996</v>
      </c>
      <c r="Q267" s="14">
        <v>0</v>
      </c>
      <c r="R267" s="7">
        <f t="shared" si="35"/>
        <v>30.052799999999998</v>
      </c>
      <c r="S267" s="6">
        <f t="shared" si="36"/>
        <v>9.5519999999999996</v>
      </c>
      <c r="T267" s="6" t="e">
        <f t="shared" si="37"/>
        <v>#DIV/0!</v>
      </c>
      <c r="U267" s="35">
        <v>0</v>
      </c>
      <c r="V267" s="35">
        <v>0</v>
      </c>
      <c r="W267" s="35">
        <v>0</v>
      </c>
      <c r="X267" s="35">
        <v>0</v>
      </c>
      <c r="Y267" s="6">
        <f t="shared" si="38"/>
        <v>9.5519999999999996</v>
      </c>
      <c r="Z267" s="6" t="e">
        <f t="shared" si="39"/>
        <v>#DIV/0!</v>
      </c>
      <c r="AA267" s="8">
        <v>0</v>
      </c>
      <c r="AB267" s="8">
        <v>0</v>
      </c>
      <c r="AC267" s="14" t="s">
        <v>536</v>
      </c>
    </row>
    <row r="268" spans="1:29" ht="94.5">
      <c r="A268" s="3" t="s">
        <v>22</v>
      </c>
      <c r="B268" s="9" t="s">
        <v>62</v>
      </c>
      <c r="C268" s="3" t="s">
        <v>22</v>
      </c>
      <c r="D268" s="5">
        <v>128</v>
      </c>
      <c r="E268" s="3" t="s">
        <v>22</v>
      </c>
      <c r="F268" s="36">
        <v>70.055999999999997</v>
      </c>
      <c r="G268" s="7">
        <f t="shared" si="34"/>
        <v>57.944000000000003</v>
      </c>
      <c r="H268" s="5">
        <v>0</v>
      </c>
      <c r="I268" s="14">
        <v>0</v>
      </c>
      <c r="J268" s="14">
        <v>0</v>
      </c>
      <c r="K268" s="5">
        <v>0</v>
      </c>
      <c r="L268" s="14">
        <v>0</v>
      </c>
      <c r="M268" s="36">
        <v>40.868400000000001</v>
      </c>
      <c r="N268" s="14">
        <v>0</v>
      </c>
      <c r="O268" s="14">
        <v>0</v>
      </c>
      <c r="P268" s="36">
        <v>40.868400000000001</v>
      </c>
      <c r="Q268" s="14">
        <v>0</v>
      </c>
      <c r="R268" s="7">
        <f t="shared" si="35"/>
        <v>17.075600000000001</v>
      </c>
      <c r="S268" s="6">
        <f t="shared" si="36"/>
        <v>40.868400000000001</v>
      </c>
      <c r="T268" s="6" t="e">
        <f t="shared" si="37"/>
        <v>#DIV/0!</v>
      </c>
      <c r="U268" s="35">
        <v>0</v>
      </c>
      <c r="V268" s="35">
        <v>0</v>
      </c>
      <c r="W268" s="35">
        <v>0</v>
      </c>
      <c r="X268" s="35">
        <v>0</v>
      </c>
      <c r="Y268" s="6">
        <f t="shared" si="38"/>
        <v>40.868400000000001</v>
      </c>
      <c r="Z268" s="6" t="e">
        <f t="shared" si="39"/>
        <v>#DIV/0!</v>
      </c>
      <c r="AA268" s="8">
        <v>0</v>
      </c>
      <c r="AB268" s="8">
        <v>0</v>
      </c>
      <c r="AC268" s="14" t="s">
        <v>536</v>
      </c>
    </row>
    <row r="269" spans="1:29" ht="47.25">
      <c r="A269" s="3" t="s">
        <v>22</v>
      </c>
      <c r="B269" s="9" t="s">
        <v>63</v>
      </c>
      <c r="C269" s="3" t="s">
        <v>22</v>
      </c>
      <c r="D269" s="5">
        <v>39.6</v>
      </c>
      <c r="E269" s="3" t="s">
        <v>22</v>
      </c>
      <c r="F269" s="36">
        <v>25.128</v>
      </c>
      <c r="G269" s="7">
        <f t="shared" si="34"/>
        <v>14.472000000000001</v>
      </c>
      <c r="H269" s="5">
        <v>0</v>
      </c>
      <c r="I269" s="14">
        <v>0</v>
      </c>
      <c r="J269" s="14">
        <v>0</v>
      </c>
      <c r="K269" s="5">
        <v>0</v>
      </c>
      <c r="L269" s="14">
        <v>0</v>
      </c>
      <c r="M269" s="36">
        <v>6.3731999999999998</v>
      </c>
      <c r="N269" s="14">
        <v>0</v>
      </c>
      <c r="O269" s="14">
        <v>0</v>
      </c>
      <c r="P269" s="36">
        <v>6.3731999999999998</v>
      </c>
      <c r="Q269" s="14">
        <v>0</v>
      </c>
      <c r="R269" s="7">
        <f t="shared" si="35"/>
        <v>8.0988000000000007</v>
      </c>
      <c r="S269" s="6">
        <f t="shared" si="36"/>
        <v>6.3731999999999998</v>
      </c>
      <c r="T269" s="6" t="e">
        <f t="shared" si="37"/>
        <v>#DIV/0!</v>
      </c>
      <c r="U269" s="35">
        <v>0</v>
      </c>
      <c r="V269" s="35">
        <v>0</v>
      </c>
      <c r="W269" s="35">
        <v>0</v>
      </c>
      <c r="X269" s="35">
        <v>0</v>
      </c>
      <c r="Y269" s="6">
        <f t="shared" si="38"/>
        <v>6.3731999999999998</v>
      </c>
      <c r="Z269" s="6" t="e">
        <f t="shared" si="39"/>
        <v>#DIV/0!</v>
      </c>
      <c r="AA269" s="8">
        <v>0</v>
      </c>
      <c r="AB269" s="8">
        <v>0</v>
      </c>
      <c r="AC269" s="14" t="s">
        <v>629</v>
      </c>
    </row>
    <row r="270" spans="1:29" ht="94.5">
      <c r="A270" s="3" t="s">
        <v>22</v>
      </c>
      <c r="B270" s="9" t="s">
        <v>64</v>
      </c>
      <c r="C270" s="3" t="s">
        <v>22</v>
      </c>
      <c r="D270" s="5">
        <v>335.52</v>
      </c>
      <c r="E270" s="3" t="s">
        <v>22</v>
      </c>
      <c r="F270" s="36">
        <v>136.0284</v>
      </c>
      <c r="G270" s="7">
        <f t="shared" si="34"/>
        <v>199.49159999999998</v>
      </c>
      <c r="H270" s="5">
        <v>0</v>
      </c>
      <c r="I270" s="14">
        <v>0</v>
      </c>
      <c r="J270" s="14">
        <v>0</v>
      </c>
      <c r="K270" s="5">
        <v>0</v>
      </c>
      <c r="L270" s="14">
        <v>0</v>
      </c>
      <c r="M270" s="36">
        <v>61.451999999999998</v>
      </c>
      <c r="N270" s="14">
        <v>0</v>
      </c>
      <c r="O270" s="14">
        <v>0</v>
      </c>
      <c r="P270" s="36">
        <v>61.451999999999998</v>
      </c>
      <c r="Q270" s="14">
        <v>0</v>
      </c>
      <c r="R270" s="7">
        <f t="shared" si="35"/>
        <v>138.03959999999998</v>
      </c>
      <c r="S270" s="6">
        <f t="shared" si="36"/>
        <v>61.451999999999998</v>
      </c>
      <c r="T270" s="6" t="e">
        <f t="shared" si="37"/>
        <v>#DIV/0!</v>
      </c>
      <c r="U270" s="35">
        <v>0</v>
      </c>
      <c r="V270" s="35">
        <v>0</v>
      </c>
      <c r="W270" s="35">
        <v>0</v>
      </c>
      <c r="X270" s="35">
        <v>0</v>
      </c>
      <c r="Y270" s="6">
        <f t="shared" si="38"/>
        <v>61.451999999999998</v>
      </c>
      <c r="Z270" s="6" t="e">
        <f t="shared" si="39"/>
        <v>#DIV/0!</v>
      </c>
      <c r="AA270" s="8">
        <v>0</v>
      </c>
      <c r="AB270" s="8">
        <v>0</v>
      </c>
      <c r="AC270" s="14" t="s">
        <v>536</v>
      </c>
    </row>
    <row r="271" spans="1:29" ht="94.5">
      <c r="A271" s="3" t="s">
        <v>22</v>
      </c>
      <c r="B271" s="9" t="s">
        <v>414</v>
      </c>
      <c r="C271" s="3" t="s">
        <v>22</v>
      </c>
      <c r="D271" s="5">
        <v>76.680000000000007</v>
      </c>
      <c r="E271" s="3" t="s">
        <v>22</v>
      </c>
      <c r="F271" s="36">
        <v>1.1628000000000001</v>
      </c>
      <c r="G271" s="7">
        <f t="shared" si="34"/>
        <v>75.517200000000003</v>
      </c>
      <c r="H271" s="5">
        <v>0</v>
      </c>
      <c r="I271" s="14">
        <v>0</v>
      </c>
      <c r="J271" s="14">
        <v>0</v>
      </c>
      <c r="K271" s="5">
        <v>0</v>
      </c>
      <c r="L271" s="14">
        <v>0</v>
      </c>
      <c r="M271" s="36">
        <v>1.1627999999999998</v>
      </c>
      <c r="N271" s="14">
        <v>0</v>
      </c>
      <c r="O271" s="14">
        <v>0</v>
      </c>
      <c r="P271" s="36">
        <v>1.1627999999999998</v>
      </c>
      <c r="Q271" s="14">
        <v>0</v>
      </c>
      <c r="R271" s="7">
        <f t="shared" si="35"/>
        <v>74.354399999999998</v>
      </c>
      <c r="S271" s="6">
        <f t="shared" si="36"/>
        <v>1.1627999999999998</v>
      </c>
      <c r="T271" s="6" t="e">
        <f t="shared" si="37"/>
        <v>#DIV/0!</v>
      </c>
      <c r="U271" s="35">
        <v>0</v>
      </c>
      <c r="V271" s="35">
        <v>0</v>
      </c>
      <c r="W271" s="35">
        <v>0</v>
      </c>
      <c r="X271" s="35">
        <v>0</v>
      </c>
      <c r="Y271" s="6">
        <f t="shared" si="38"/>
        <v>1.1627999999999998</v>
      </c>
      <c r="Z271" s="6" t="e">
        <f t="shared" si="39"/>
        <v>#DIV/0!</v>
      </c>
      <c r="AA271" s="8">
        <v>0</v>
      </c>
      <c r="AB271" s="8">
        <v>0</v>
      </c>
      <c r="AC271" s="14" t="s">
        <v>536</v>
      </c>
    </row>
    <row r="272" spans="1:29" ht="94.5">
      <c r="A272" s="3" t="s">
        <v>22</v>
      </c>
      <c r="B272" s="9" t="s">
        <v>415</v>
      </c>
      <c r="C272" s="3" t="s">
        <v>22</v>
      </c>
      <c r="D272" s="5">
        <v>72.72</v>
      </c>
      <c r="E272" s="3" t="s">
        <v>22</v>
      </c>
      <c r="F272" s="36">
        <v>0.61199999999999999</v>
      </c>
      <c r="G272" s="7">
        <f t="shared" si="34"/>
        <v>72.108000000000004</v>
      </c>
      <c r="H272" s="5">
        <v>0</v>
      </c>
      <c r="I272" s="14">
        <v>0</v>
      </c>
      <c r="J272" s="14">
        <v>0</v>
      </c>
      <c r="K272" s="5">
        <v>0</v>
      </c>
      <c r="L272" s="14">
        <v>0</v>
      </c>
      <c r="M272" s="36">
        <v>0.61199999999999999</v>
      </c>
      <c r="N272" s="14">
        <v>0</v>
      </c>
      <c r="O272" s="14">
        <v>0</v>
      </c>
      <c r="P272" s="36">
        <v>0.61199999999999999</v>
      </c>
      <c r="Q272" s="14">
        <v>0</v>
      </c>
      <c r="R272" s="7">
        <f t="shared" si="35"/>
        <v>71.496000000000009</v>
      </c>
      <c r="S272" s="6">
        <f t="shared" si="36"/>
        <v>0.61199999999999999</v>
      </c>
      <c r="T272" s="6" t="e">
        <f t="shared" si="37"/>
        <v>#DIV/0!</v>
      </c>
      <c r="U272" s="35">
        <v>0</v>
      </c>
      <c r="V272" s="35">
        <v>0</v>
      </c>
      <c r="W272" s="35">
        <v>0</v>
      </c>
      <c r="X272" s="35">
        <v>0</v>
      </c>
      <c r="Y272" s="6">
        <f t="shared" si="38"/>
        <v>0.61199999999999999</v>
      </c>
      <c r="Z272" s="6" t="e">
        <f t="shared" si="39"/>
        <v>#DIV/0!</v>
      </c>
      <c r="AA272" s="8">
        <v>0</v>
      </c>
      <c r="AB272" s="8">
        <v>0</v>
      </c>
      <c r="AC272" s="14" t="s">
        <v>536</v>
      </c>
    </row>
    <row r="273" spans="1:29" ht="94.5">
      <c r="A273" s="3" t="s">
        <v>22</v>
      </c>
      <c r="B273" s="9" t="s">
        <v>416</v>
      </c>
      <c r="C273" s="3" t="s">
        <v>22</v>
      </c>
      <c r="D273" s="5">
        <v>36.097199999999994</v>
      </c>
      <c r="E273" s="3" t="s">
        <v>22</v>
      </c>
      <c r="F273" s="36">
        <v>21.998399999999997</v>
      </c>
      <c r="G273" s="7">
        <f t="shared" si="34"/>
        <v>14.098799999999997</v>
      </c>
      <c r="H273" s="5">
        <v>0</v>
      </c>
      <c r="I273" s="14">
        <v>0</v>
      </c>
      <c r="J273" s="14">
        <v>0</v>
      </c>
      <c r="K273" s="5">
        <v>0</v>
      </c>
      <c r="L273" s="14">
        <v>0</v>
      </c>
      <c r="M273" s="36">
        <v>21.9984</v>
      </c>
      <c r="N273" s="14">
        <v>0</v>
      </c>
      <c r="O273" s="14">
        <v>0</v>
      </c>
      <c r="P273" s="36">
        <v>21.9984</v>
      </c>
      <c r="Q273" s="14">
        <v>0</v>
      </c>
      <c r="R273" s="7">
        <f t="shared" si="35"/>
        <v>-7.8996000000000031</v>
      </c>
      <c r="S273" s="6">
        <f t="shared" si="36"/>
        <v>21.9984</v>
      </c>
      <c r="T273" s="6" t="e">
        <f t="shared" si="37"/>
        <v>#DIV/0!</v>
      </c>
      <c r="U273" s="35">
        <v>0</v>
      </c>
      <c r="V273" s="35">
        <v>0</v>
      </c>
      <c r="W273" s="35">
        <v>0</v>
      </c>
      <c r="X273" s="35">
        <v>0</v>
      </c>
      <c r="Y273" s="6">
        <f t="shared" si="38"/>
        <v>21.9984</v>
      </c>
      <c r="Z273" s="6" t="e">
        <f t="shared" si="39"/>
        <v>#DIV/0!</v>
      </c>
      <c r="AA273" s="8">
        <v>0</v>
      </c>
      <c r="AB273" s="8">
        <v>0</v>
      </c>
      <c r="AC273" s="14" t="s">
        <v>536</v>
      </c>
    </row>
    <row r="274" spans="1:29" ht="63">
      <c r="A274" s="3" t="s">
        <v>22</v>
      </c>
      <c r="B274" s="9" t="s">
        <v>417</v>
      </c>
      <c r="C274" s="3" t="s">
        <v>22</v>
      </c>
      <c r="D274" s="5">
        <v>60</v>
      </c>
      <c r="E274" s="3" t="s">
        <v>22</v>
      </c>
      <c r="F274" s="36">
        <v>0.72839999999999994</v>
      </c>
      <c r="G274" s="7">
        <f t="shared" si="34"/>
        <v>59.271599999999999</v>
      </c>
      <c r="H274" s="5">
        <v>0</v>
      </c>
      <c r="I274" s="14">
        <v>0</v>
      </c>
      <c r="J274" s="14">
        <v>0</v>
      </c>
      <c r="K274" s="5">
        <v>0</v>
      </c>
      <c r="L274" s="14">
        <v>0</v>
      </c>
      <c r="M274" s="36">
        <v>0.72839999999999994</v>
      </c>
      <c r="N274" s="14">
        <v>0</v>
      </c>
      <c r="O274" s="14">
        <v>0</v>
      </c>
      <c r="P274" s="36">
        <v>0.72839999999999994</v>
      </c>
      <c r="Q274" s="14">
        <v>0</v>
      </c>
      <c r="R274" s="7">
        <f t="shared" si="35"/>
        <v>58.543199999999999</v>
      </c>
      <c r="S274" s="6">
        <f t="shared" si="36"/>
        <v>0.72839999999999994</v>
      </c>
      <c r="T274" s="6" t="e">
        <f t="shared" si="37"/>
        <v>#DIV/0!</v>
      </c>
      <c r="U274" s="35">
        <v>0</v>
      </c>
      <c r="V274" s="35">
        <v>0</v>
      </c>
      <c r="W274" s="35">
        <v>0</v>
      </c>
      <c r="X274" s="35">
        <v>0</v>
      </c>
      <c r="Y274" s="6">
        <f t="shared" si="38"/>
        <v>0.72839999999999994</v>
      </c>
      <c r="Z274" s="6" t="e">
        <f t="shared" si="39"/>
        <v>#DIV/0!</v>
      </c>
      <c r="AA274" s="8">
        <v>0</v>
      </c>
      <c r="AB274" s="8">
        <v>0</v>
      </c>
      <c r="AC274" s="14" t="s">
        <v>630</v>
      </c>
    </row>
    <row r="275" spans="1:29" ht="94.5">
      <c r="A275" s="3" t="s">
        <v>22</v>
      </c>
      <c r="B275" s="9" t="s">
        <v>69</v>
      </c>
      <c r="C275" s="3" t="s">
        <v>22</v>
      </c>
      <c r="D275" s="5">
        <v>165.9228</v>
      </c>
      <c r="E275" s="3" t="s">
        <v>22</v>
      </c>
      <c r="F275" s="36">
        <v>1.7412000000000001</v>
      </c>
      <c r="G275" s="7">
        <f t="shared" si="34"/>
        <v>164.1816</v>
      </c>
      <c r="H275" s="5">
        <v>0</v>
      </c>
      <c r="I275" s="14">
        <v>0</v>
      </c>
      <c r="J275" s="14">
        <v>0</v>
      </c>
      <c r="K275" s="5">
        <v>0</v>
      </c>
      <c r="L275" s="14">
        <v>0</v>
      </c>
      <c r="M275" s="36">
        <v>1.7412000000000001</v>
      </c>
      <c r="N275" s="14">
        <v>0</v>
      </c>
      <c r="O275" s="14">
        <v>0</v>
      </c>
      <c r="P275" s="36">
        <v>1.7412000000000001</v>
      </c>
      <c r="Q275" s="14">
        <v>0</v>
      </c>
      <c r="R275" s="7">
        <f t="shared" si="35"/>
        <v>162.44040000000001</v>
      </c>
      <c r="S275" s="6">
        <f t="shared" si="36"/>
        <v>1.7412000000000001</v>
      </c>
      <c r="T275" s="6" t="e">
        <f t="shared" si="37"/>
        <v>#DIV/0!</v>
      </c>
      <c r="U275" s="35">
        <v>0</v>
      </c>
      <c r="V275" s="35">
        <v>0</v>
      </c>
      <c r="W275" s="35">
        <v>0</v>
      </c>
      <c r="X275" s="35">
        <v>0</v>
      </c>
      <c r="Y275" s="6">
        <f t="shared" si="38"/>
        <v>1.7412000000000001</v>
      </c>
      <c r="Z275" s="6" t="e">
        <f t="shared" si="39"/>
        <v>#DIV/0!</v>
      </c>
      <c r="AA275" s="8">
        <v>0</v>
      </c>
      <c r="AB275" s="8">
        <v>0</v>
      </c>
      <c r="AC275" s="14" t="s">
        <v>536</v>
      </c>
    </row>
    <row r="276" spans="1:29" ht="94.5">
      <c r="A276" s="3" t="s">
        <v>22</v>
      </c>
      <c r="B276" s="9" t="s">
        <v>70</v>
      </c>
      <c r="C276" s="3" t="s">
        <v>22</v>
      </c>
      <c r="D276" s="5">
        <v>78</v>
      </c>
      <c r="E276" s="3" t="s">
        <v>22</v>
      </c>
      <c r="F276" s="36">
        <v>38.953199999999995</v>
      </c>
      <c r="G276" s="7">
        <f t="shared" si="34"/>
        <v>39.046800000000005</v>
      </c>
      <c r="H276" s="5">
        <v>0</v>
      </c>
      <c r="I276" s="14">
        <v>0</v>
      </c>
      <c r="J276" s="14">
        <v>0</v>
      </c>
      <c r="K276" s="5">
        <v>0</v>
      </c>
      <c r="L276" s="14">
        <v>0</v>
      </c>
      <c r="M276" s="36">
        <v>16.153199999999998</v>
      </c>
      <c r="N276" s="14">
        <v>0</v>
      </c>
      <c r="O276" s="14">
        <v>0</v>
      </c>
      <c r="P276" s="36">
        <v>16.153199999999998</v>
      </c>
      <c r="Q276" s="14">
        <v>0</v>
      </c>
      <c r="R276" s="7">
        <f t="shared" si="35"/>
        <v>22.893600000000006</v>
      </c>
      <c r="S276" s="6">
        <f t="shared" si="36"/>
        <v>16.153199999999998</v>
      </c>
      <c r="T276" s="6" t="e">
        <f t="shared" si="37"/>
        <v>#DIV/0!</v>
      </c>
      <c r="U276" s="35">
        <v>0</v>
      </c>
      <c r="V276" s="35">
        <v>0</v>
      </c>
      <c r="W276" s="35">
        <v>0</v>
      </c>
      <c r="X276" s="35">
        <v>0</v>
      </c>
      <c r="Y276" s="6">
        <f t="shared" si="38"/>
        <v>16.153199999999998</v>
      </c>
      <c r="Z276" s="6" t="e">
        <f t="shared" si="39"/>
        <v>#DIV/0!</v>
      </c>
      <c r="AA276" s="8">
        <v>0</v>
      </c>
      <c r="AB276" s="8">
        <v>0</v>
      </c>
      <c r="AC276" s="14" t="s">
        <v>536</v>
      </c>
    </row>
    <row r="277" spans="1:29" ht="94.5">
      <c r="A277" s="3" t="s">
        <v>22</v>
      </c>
      <c r="B277" s="9" t="s">
        <v>71</v>
      </c>
      <c r="C277" s="3" t="s">
        <v>22</v>
      </c>
      <c r="D277" s="5">
        <v>735.91200000000003</v>
      </c>
      <c r="E277" s="3" t="s">
        <v>22</v>
      </c>
      <c r="F277" s="36">
        <v>312.22320000000002</v>
      </c>
      <c r="G277" s="7">
        <f t="shared" si="34"/>
        <v>423.68880000000001</v>
      </c>
      <c r="H277" s="5">
        <v>0</v>
      </c>
      <c r="I277" s="14">
        <v>0</v>
      </c>
      <c r="J277" s="14">
        <v>0</v>
      </c>
      <c r="K277" s="5">
        <v>0</v>
      </c>
      <c r="L277" s="14">
        <v>0</v>
      </c>
      <c r="M277" s="36">
        <v>312.22319999999996</v>
      </c>
      <c r="N277" s="14">
        <v>0</v>
      </c>
      <c r="O277" s="14">
        <v>0</v>
      </c>
      <c r="P277" s="36">
        <v>312.22319999999996</v>
      </c>
      <c r="Q277" s="14">
        <v>0</v>
      </c>
      <c r="R277" s="7">
        <f t="shared" si="35"/>
        <v>111.46560000000005</v>
      </c>
      <c r="S277" s="6">
        <f t="shared" si="36"/>
        <v>312.22319999999996</v>
      </c>
      <c r="T277" s="6" t="e">
        <f t="shared" si="37"/>
        <v>#DIV/0!</v>
      </c>
      <c r="U277" s="35">
        <v>0</v>
      </c>
      <c r="V277" s="35">
        <v>0</v>
      </c>
      <c r="W277" s="35">
        <v>0</v>
      </c>
      <c r="X277" s="35">
        <v>0</v>
      </c>
      <c r="Y277" s="6">
        <f t="shared" si="38"/>
        <v>312.22319999999996</v>
      </c>
      <c r="Z277" s="6" t="e">
        <f t="shared" si="39"/>
        <v>#DIV/0!</v>
      </c>
      <c r="AA277" s="8">
        <v>0</v>
      </c>
      <c r="AB277" s="8">
        <v>0</v>
      </c>
      <c r="AC277" s="14" t="s">
        <v>536</v>
      </c>
    </row>
    <row r="278" spans="1:29" ht="94.5">
      <c r="A278" s="3" t="s">
        <v>22</v>
      </c>
      <c r="B278" s="9" t="s">
        <v>72</v>
      </c>
      <c r="C278" s="3" t="s">
        <v>22</v>
      </c>
      <c r="D278" s="5">
        <v>289.33519999999999</v>
      </c>
      <c r="E278" s="3" t="s">
        <v>22</v>
      </c>
      <c r="F278" s="36">
        <v>105.77159999999999</v>
      </c>
      <c r="G278" s="7">
        <f t="shared" si="34"/>
        <v>183.56360000000001</v>
      </c>
      <c r="H278" s="5">
        <v>0</v>
      </c>
      <c r="I278" s="14">
        <v>0</v>
      </c>
      <c r="J278" s="14">
        <v>0</v>
      </c>
      <c r="K278" s="5">
        <v>0</v>
      </c>
      <c r="L278" s="14">
        <v>0</v>
      </c>
      <c r="M278" s="36">
        <v>105.77159999999999</v>
      </c>
      <c r="N278" s="14">
        <v>0</v>
      </c>
      <c r="O278" s="14">
        <v>0</v>
      </c>
      <c r="P278" s="36">
        <v>105.77159999999999</v>
      </c>
      <c r="Q278" s="14">
        <v>0</v>
      </c>
      <c r="R278" s="7">
        <f t="shared" si="35"/>
        <v>77.792000000000016</v>
      </c>
      <c r="S278" s="6">
        <f t="shared" si="36"/>
        <v>105.77159999999999</v>
      </c>
      <c r="T278" s="6" t="e">
        <f t="shared" si="37"/>
        <v>#DIV/0!</v>
      </c>
      <c r="U278" s="35">
        <v>0</v>
      </c>
      <c r="V278" s="35">
        <v>0</v>
      </c>
      <c r="W278" s="35">
        <v>0</v>
      </c>
      <c r="X278" s="35">
        <v>0</v>
      </c>
      <c r="Y278" s="6">
        <f t="shared" si="38"/>
        <v>105.77159999999999</v>
      </c>
      <c r="Z278" s="6" t="e">
        <f t="shared" si="39"/>
        <v>#DIV/0!</v>
      </c>
      <c r="AA278" s="8">
        <v>0</v>
      </c>
      <c r="AB278" s="8">
        <v>0</v>
      </c>
      <c r="AC278" s="14" t="s">
        <v>631</v>
      </c>
    </row>
    <row r="279" spans="1:29" ht="110.25">
      <c r="A279" s="3" t="s">
        <v>22</v>
      </c>
      <c r="B279" s="9" t="s">
        <v>418</v>
      </c>
      <c r="C279" s="3" t="s">
        <v>22</v>
      </c>
      <c r="D279" s="5">
        <v>111.6056</v>
      </c>
      <c r="E279" s="3" t="s">
        <v>22</v>
      </c>
      <c r="F279" s="36">
        <v>1.6055999999999999</v>
      </c>
      <c r="G279" s="7">
        <f t="shared" si="34"/>
        <v>110</v>
      </c>
      <c r="H279" s="5">
        <v>0</v>
      </c>
      <c r="I279" s="14">
        <v>0</v>
      </c>
      <c r="J279" s="14">
        <v>0</v>
      </c>
      <c r="K279" s="5">
        <v>0</v>
      </c>
      <c r="L279" s="14">
        <v>0</v>
      </c>
      <c r="M279" s="36">
        <v>1.6056000000000001</v>
      </c>
      <c r="N279" s="14">
        <v>0</v>
      </c>
      <c r="O279" s="14">
        <v>0</v>
      </c>
      <c r="P279" s="36">
        <v>1.6056000000000001</v>
      </c>
      <c r="Q279" s="14">
        <v>0</v>
      </c>
      <c r="R279" s="7">
        <f t="shared" si="35"/>
        <v>108.3944</v>
      </c>
      <c r="S279" s="6">
        <f t="shared" si="36"/>
        <v>1.6056000000000001</v>
      </c>
      <c r="T279" s="6" t="e">
        <f t="shared" si="37"/>
        <v>#DIV/0!</v>
      </c>
      <c r="U279" s="35">
        <v>0</v>
      </c>
      <c r="V279" s="35">
        <v>0</v>
      </c>
      <c r="W279" s="35">
        <v>0</v>
      </c>
      <c r="X279" s="35">
        <v>0</v>
      </c>
      <c r="Y279" s="6">
        <f t="shared" si="38"/>
        <v>1.6056000000000001</v>
      </c>
      <c r="Z279" s="6" t="e">
        <f t="shared" si="39"/>
        <v>#DIV/0!</v>
      </c>
      <c r="AA279" s="8">
        <v>0</v>
      </c>
      <c r="AB279" s="8">
        <v>0</v>
      </c>
      <c r="AC279" s="14" t="s">
        <v>632</v>
      </c>
    </row>
    <row r="280" spans="1:29" ht="126">
      <c r="A280" s="3" t="s">
        <v>22</v>
      </c>
      <c r="B280" s="9" t="s">
        <v>419</v>
      </c>
      <c r="C280" s="3" t="s">
        <v>22</v>
      </c>
      <c r="D280" s="5">
        <v>1.0948</v>
      </c>
      <c r="E280" s="3" t="s">
        <v>22</v>
      </c>
      <c r="F280" s="36">
        <v>9.4799999999999995E-2</v>
      </c>
      <c r="G280" s="7">
        <f t="shared" si="34"/>
        <v>1</v>
      </c>
      <c r="H280" s="5">
        <v>0</v>
      </c>
      <c r="I280" s="14">
        <v>0</v>
      </c>
      <c r="J280" s="14">
        <v>0</v>
      </c>
      <c r="K280" s="5">
        <v>0</v>
      </c>
      <c r="L280" s="14">
        <v>0</v>
      </c>
      <c r="M280" s="36">
        <v>9.4799999999999995E-2</v>
      </c>
      <c r="N280" s="14">
        <v>0</v>
      </c>
      <c r="O280" s="14">
        <v>0</v>
      </c>
      <c r="P280" s="36">
        <v>9.4799999999999995E-2</v>
      </c>
      <c r="Q280" s="14">
        <v>0</v>
      </c>
      <c r="R280" s="7">
        <f t="shared" si="35"/>
        <v>0.9052</v>
      </c>
      <c r="S280" s="6">
        <f t="shared" si="36"/>
        <v>9.4799999999999995E-2</v>
      </c>
      <c r="T280" s="6" t="e">
        <f t="shared" si="37"/>
        <v>#DIV/0!</v>
      </c>
      <c r="U280" s="35">
        <v>0</v>
      </c>
      <c r="V280" s="35">
        <v>0</v>
      </c>
      <c r="W280" s="35">
        <v>0</v>
      </c>
      <c r="X280" s="35">
        <v>0</v>
      </c>
      <c r="Y280" s="6">
        <f t="shared" si="38"/>
        <v>9.4799999999999995E-2</v>
      </c>
      <c r="Z280" s="6" t="e">
        <f t="shared" si="39"/>
        <v>#DIV/0!</v>
      </c>
      <c r="AA280" s="8">
        <v>0</v>
      </c>
      <c r="AB280" s="8">
        <v>0</v>
      </c>
      <c r="AC280" s="14" t="s">
        <v>633</v>
      </c>
    </row>
    <row r="281" spans="1:29" ht="110.25">
      <c r="A281" s="3" t="s">
        <v>22</v>
      </c>
      <c r="B281" s="9" t="s">
        <v>420</v>
      </c>
      <c r="C281" s="3" t="s">
        <v>22</v>
      </c>
      <c r="D281" s="5">
        <v>21.3536</v>
      </c>
      <c r="E281" s="3" t="s">
        <v>22</v>
      </c>
      <c r="F281" s="36">
        <v>1.3535999999999999</v>
      </c>
      <c r="G281" s="7">
        <f t="shared" si="34"/>
        <v>20</v>
      </c>
      <c r="H281" s="5">
        <v>0</v>
      </c>
      <c r="I281" s="14">
        <v>0</v>
      </c>
      <c r="J281" s="14">
        <v>0</v>
      </c>
      <c r="K281" s="5">
        <v>0</v>
      </c>
      <c r="L281" s="14">
        <v>0</v>
      </c>
      <c r="M281" s="36">
        <v>1.3535999999999999</v>
      </c>
      <c r="N281" s="14">
        <v>0</v>
      </c>
      <c r="O281" s="14">
        <v>0</v>
      </c>
      <c r="P281" s="36">
        <v>1.3535999999999999</v>
      </c>
      <c r="Q281" s="14">
        <v>0</v>
      </c>
      <c r="R281" s="7">
        <f t="shared" si="35"/>
        <v>18.6464</v>
      </c>
      <c r="S281" s="6">
        <f t="shared" si="36"/>
        <v>1.3535999999999999</v>
      </c>
      <c r="T281" s="6" t="e">
        <f t="shared" si="37"/>
        <v>#DIV/0!</v>
      </c>
      <c r="U281" s="35">
        <v>0</v>
      </c>
      <c r="V281" s="35">
        <v>0</v>
      </c>
      <c r="W281" s="35">
        <v>0</v>
      </c>
      <c r="X281" s="35">
        <v>0</v>
      </c>
      <c r="Y281" s="6">
        <f t="shared" si="38"/>
        <v>1.3535999999999999</v>
      </c>
      <c r="Z281" s="6" t="e">
        <f t="shared" si="39"/>
        <v>#DIV/0!</v>
      </c>
      <c r="AA281" s="8">
        <v>0</v>
      </c>
      <c r="AB281" s="8">
        <v>0</v>
      </c>
      <c r="AC281" s="14" t="s">
        <v>634</v>
      </c>
    </row>
    <row r="282" spans="1:29" ht="31.5">
      <c r="A282" s="3" t="s">
        <v>22</v>
      </c>
      <c r="B282" s="9" t="s">
        <v>421</v>
      </c>
      <c r="C282" s="3" t="s">
        <v>22</v>
      </c>
      <c r="D282" s="5">
        <v>87.084800000000001</v>
      </c>
      <c r="E282" s="3" t="s">
        <v>22</v>
      </c>
      <c r="F282" s="36">
        <v>1.0848</v>
      </c>
      <c r="G282" s="7">
        <f t="shared" si="34"/>
        <v>86</v>
      </c>
      <c r="H282" s="5">
        <v>0</v>
      </c>
      <c r="I282" s="14">
        <v>0</v>
      </c>
      <c r="J282" s="14">
        <v>0</v>
      </c>
      <c r="K282" s="5">
        <v>0</v>
      </c>
      <c r="L282" s="14">
        <v>0</v>
      </c>
      <c r="M282" s="36">
        <v>1.0848</v>
      </c>
      <c r="N282" s="14">
        <v>0</v>
      </c>
      <c r="O282" s="14">
        <v>0</v>
      </c>
      <c r="P282" s="36">
        <v>1.0848</v>
      </c>
      <c r="Q282" s="14">
        <v>0</v>
      </c>
      <c r="R282" s="7">
        <f t="shared" si="35"/>
        <v>84.915199999999999</v>
      </c>
      <c r="S282" s="6">
        <f t="shared" si="36"/>
        <v>1.0848</v>
      </c>
      <c r="T282" s="6" t="e">
        <f t="shared" si="37"/>
        <v>#DIV/0!</v>
      </c>
      <c r="U282" s="35">
        <v>0</v>
      </c>
      <c r="V282" s="35">
        <v>0</v>
      </c>
      <c r="W282" s="35">
        <v>0</v>
      </c>
      <c r="X282" s="35">
        <v>0</v>
      </c>
      <c r="Y282" s="6">
        <f t="shared" si="38"/>
        <v>1.0848</v>
      </c>
      <c r="Z282" s="6" t="e">
        <f t="shared" si="39"/>
        <v>#DIV/0!</v>
      </c>
      <c r="AA282" s="8">
        <v>0</v>
      </c>
      <c r="AB282" s="8">
        <v>0</v>
      </c>
      <c r="AC282" s="14" t="s">
        <v>635</v>
      </c>
    </row>
    <row r="283" spans="1:29" ht="94.5">
      <c r="A283" s="3" t="s">
        <v>22</v>
      </c>
      <c r="B283" s="9" t="s">
        <v>422</v>
      </c>
      <c r="C283" s="3" t="s">
        <v>22</v>
      </c>
      <c r="D283" s="5">
        <v>1.2951999999999999</v>
      </c>
      <c r="E283" s="3" t="s">
        <v>22</v>
      </c>
      <c r="F283" s="36">
        <v>0.29519999999999996</v>
      </c>
      <c r="G283" s="7">
        <f t="shared" si="34"/>
        <v>1</v>
      </c>
      <c r="H283" s="5">
        <v>0</v>
      </c>
      <c r="I283" s="14">
        <v>0</v>
      </c>
      <c r="J283" s="14">
        <v>0</v>
      </c>
      <c r="K283" s="5">
        <v>0</v>
      </c>
      <c r="L283" s="14">
        <v>0</v>
      </c>
      <c r="M283" s="36">
        <v>0.29519999999999996</v>
      </c>
      <c r="N283" s="14">
        <v>0</v>
      </c>
      <c r="O283" s="14">
        <v>0</v>
      </c>
      <c r="P283" s="36">
        <v>0.29519999999999996</v>
      </c>
      <c r="Q283" s="14">
        <v>0</v>
      </c>
      <c r="R283" s="7">
        <f t="shared" si="35"/>
        <v>0.70480000000000009</v>
      </c>
      <c r="S283" s="6">
        <f t="shared" si="36"/>
        <v>0.29519999999999996</v>
      </c>
      <c r="T283" s="6" t="e">
        <f t="shared" si="37"/>
        <v>#DIV/0!</v>
      </c>
      <c r="U283" s="35">
        <v>0</v>
      </c>
      <c r="V283" s="35">
        <v>0</v>
      </c>
      <c r="W283" s="35">
        <v>0</v>
      </c>
      <c r="X283" s="35">
        <v>0</v>
      </c>
      <c r="Y283" s="6">
        <f t="shared" si="38"/>
        <v>0.29519999999999996</v>
      </c>
      <c r="Z283" s="6" t="e">
        <f t="shared" si="39"/>
        <v>#DIV/0!</v>
      </c>
      <c r="AA283" s="8">
        <v>0</v>
      </c>
      <c r="AB283" s="8">
        <v>0</v>
      </c>
      <c r="AC283" s="14" t="s">
        <v>536</v>
      </c>
    </row>
    <row r="284" spans="1:29" ht="31.5">
      <c r="A284" s="3" t="s">
        <v>22</v>
      </c>
      <c r="B284" s="9" t="s">
        <v>423</v>
      </c>
      <c r="C284" s="3" t="s">
        <v>22</v>
      </c>
      <c r="D284" s="5">
        <v>7.742</v>
      </c>
      <c r="E284" s="3" t="s">
        <v>22</v>
      </c>
      <c r="F284" s="36">
        <v>2.742</v>
      </c>
      <c r="G284" s="7">
        <f t="shared" si="34"/>
        <v>5</v>
      </c>
      <c r="H284" s="5">
        <v>0</v>
      </c>
      <c r="I284" s="14">
        <v>0</v>
      </c>
      <c r="J284" s="14">
        <v>0</v>
      </c>
      <c r="K284" s="5">
        <v>0</v>
      </c>
      <c r="L284" s="14">
        <v>0</v>
      </c>
      <c r="M284" s="36">
        <v>2.742</v>
      </c>
      <c r="N284" s="14">
        <v>0</v>
      </c>
      <c r="O284" s="14">
        <v>0</v>
      </c>
      <c r="P284" s="36">
        <v>2.742</v>
      </c>
      <c r="Q284" s="14">
        <v>0</v>
      </c>
      <c r="R284" s="7">
        <f t="shared" si="35"/>
        <v>2.258</v>
      </c>
      <c r="S284" s="6">
        <f t="shared" si="36"/>
        <v>2.742</v>
      </c>
      <c r="T284" s="6" t="e">
        <f t="shared" si="37"/>
        <v>#DIV/0!</v>
      </c>
      <c r="U284" s="35">
        <v>0</v>
      </c>
      <c r="V284" s="35">
        <v>0</v>
      </c>
      <c r="W284" s="35">
        <v>0</v>
      </c>
      <c r="X284" s="35">
        <v>0</v>
      </c>
      <c r="Y284" s="6">
        <f t="shared" si="38"/>
        <v>2.742</v>
      </c>
      <c r="Z284" s="6" t="e">
        <f t="shared" si="39"/>
        <v>#DIV/0!</v>
      </c>
      <c r="AA284" s="8">
        <v>0</v>
      </c>
      <c r="AB284" s="8">
        <v>0</v>
      </c>
      <c r="AC284" s="14" t="s">
        <v>636</v>
      </c>
    </row>
    <row r="285" spans="1:29" ht="47.25">
      <c r="A285" s="3" t="s">
        <v>22</v>
      </c>
      <c r="B285" s="9" t="s">
        <v>65</v>
      </c>
      <c r="C285" s="3" t="s">
        <v>22</v>
      </c>
      <c r="D285" s="5">
        <v>8.0603999999999996</v>
      </c>
      <c r="E285" s="3" t="s">
        <v>22</v>
      </c>
      <c r="F285" s="36">
        <v>7.6175999999999995</v>
      </c>
      <c r="G285" s="7">
        <f t="shared" si="34"/>
        <v>0.44280000000000008</v>
      </c>
      <c r="H285" s="5">
        <v>0</v>
      </c>
      <c r="I285" s="14">
        <v>0</v>
      </c>
      <c r="J285" s="14">
        <v>0</v>
      </c>
      <c r="K285" s="5">
        <v>0</v>
      </c>
      <c r="L285" s="14">
        <v>0</v>
      </c>
      <c r="M285" s="36">
        <v>0.1608</v>
      </c>
      <c r="N285" s="14">
        <v>0</v>
      </c>
      <c r="O285" s="14">
        <v>0</v>
      </c>
      <c r="P285" s="36">
        <v>0.1608</v>
      </c>
      <c r="Q285" s="14">
        <v>0</v>
      </c>
      <c r="R285" s="7">
        <f t="shared" si="35"/>
        <v>0.28200000000000008</v>
      </c>
      <c r="S285" s="6">
        <f t="shared" si="36"/>
        <v>0.1608</v>
      </c>
      <c r="T285" s="6" t="e">
        <f t="shared" si="37"/>
        <v>#DIV/0!</v>
      </c>
      <c r="U285" s="35">
        <v>0</v>
      </c>
      <c r="V285" s="35">
        <v>0</v>
      </c>
      <c r="W285" s="35">
        <v>0</v>
      </c>
      <c r="X285" s="35">
        <v>0</v>
      </c>
      <c r="Y285" s="6">
        <f t="shared" si="38"/>
        <v>0.1608</v>
      </c>
      <c r="Z285" s="6" t="e">
        <f t="shared" si="39"/>
        <v>#DIV/0!</v>
      </c>
      <c r="AA285" s="8">
        <v>0</v>
      </c>
      <c r="AB285" s="8">
        <v>0</v>
      </c>
      <c r="AC285" s="14" t="s">
        <v>629</v>
      </c>
    </row>
    <row r="286" spans="1:29">
      <c r="A286" s="3" t="s">
        <v>22</v>
      </c>
      <c r="B286" s="9" t="s">
        <v>424</v>
      </c>
      <c r="C286" s="3" t="s">
        <v>22</v>
      </c>
      <c r="D286" s="5">
        <v>3.12</v>
      </c>
      <c r="E286" s="3" t="s">
        <v>22</v>
      </c>
      <c r="F286" s="36">
        <v>2.7431999999999999</v>
      </c>
      <c r="G286" s="7">
        <f t="shared" si="34"/>
        <v>0.37680000000000025</v>
      </c>
      <c r="H286" s="5">
        <v>0</v>
      </c>
      <c r="I286" s="14">
        <v>0</v>
      </c>
      <c r="J286" s="14">
        <v>0</v>
      </c>
      <c r="K286" s="5">
        <v>0</v>
      </c>
      <c r="L286" s="14">
        <v>0</v>
      </c>
      <c r="M286" s="36">
        <v>0.1164</v>
      </c>
      <c r="N286" s="14">
        <v>0</v>
      </c>
      <c r="O286" s="14">
        <v>0</v>
      </c>
      <c r="P286" s="36">
        <v>0.1164</v>
      </c>
      <c r="Q286" s="14">
        <v>0</v>
      </c>
      <c r="R286" s="7">
        <f t="shared" si="35"/>
        <v>0.26040000000000024</v>
      </c>
      <c r="S286" s="6">
        <f t="shared" si="36"/>
        <v>0.1164</v>
      </c>
      <c r="T286" s="6" t="e">
        <f t="shared" si="37"/>
        <v>#DIV/0!</v>
      </c>
      <c r="U286" s="35">
        <v>0</v>
      </c>
      <c r="V286" s="35">
        <v>0</v>
      </c>
      <c r="W286" s="35">
        <v>0</v>
      </c>
      <c r="X286" s="35">
        <v>0</v>
      </c>
      <c r="Y286" s="6">
        <f t="shared" si="38"/>
        <v>0.1164</v>
      </c>
      <c r="Z286" s="6" t="e">
        <f t="shared" si="39"/>
        <v>#DIV/0!</v>
      </c>
      <c r="AA286" s="8">
        <v>0</v>
      </c>
      <c r="AB286" s="8">
        <v>0</v>
      </c>
      <c r="AC286" s="14" t="s">
        <v>637</v>
      </c>
    </row>
    <row r="287" spans="1:29" ht="94.5">
      <c r="A287" s="3" t="s">
        <v>22</v>
      </c>
      <c r="B287" s="9" t="s">
        <v>425</v>
      </c>
      <c r="C287" s="3" t="s">
        <v>22</v>
      </c>
      <c r="D287" s="5">
        <v>9.4504000000000001</v>
      </c>
      <c r="E287" s="3" t="s">
        <v>22</v>
      </c>
      <c r="F287" s="36">
        <v>3.4847999999999999</v>
      </c>
      <c r="G287" s="7">
        <f t="shared" si="34"/>
        <v>5.9656000000000002</v>
      </c>
      <c r="H287" s="5">
        <v>0</v>
      </c>
      <c r="I287" s="14">
        <v>0</v>
      </c>
      <c r="J287" s="14">
        <v>0</v>
      </c>
      <c r="K287" s="5">
        <v>0</v>
      </c>
      <c r="L287" s="14">
        <v>0</v>
      </c>
      <c r="M287" s="36">
        <v>3.4847999999999999</v>
      </c>
      <c r="N287" s="14">
        <v>0</v>
      </c>
      <c r="O287" s="14">
        <v>0</v>
      </c>
      <c r="P287" s="36">
        <v>3.4847999999999999</v>
      </c>
      <c r="Q287" s="14">
        <v>0</v>
      </c>
      <c r="R287" s="7">
        <f t="shared" si="35"/>
        <v>2.4808000000000003</v>
      </c>
      <c r="S287" s="6">
        <f t="shared" si="36"/>
        <v>3.4847999999999999</v>
      </c>
      <c r="T287" s="6" t="e">
        <f t="shared" si="37"/>
        <v>#DIV/0!</v>
      </c>
      <c r="U287" s="35">
        <v>0</v>
      </c>
      <c r="V287" s="35">
        <v>0</v>
      </c>
      <c r="W287" s="35">
        <v>0</v>
      </c>
      <c r="X287" s="35">
        <v>0</v>
      </c>
      <c r="Y287" s="6">
        <f t="shared" si="38"/>
        <v>3.4847999999999999</v>
      </c>
      <c r="Z287" s="6" t="e">
        <f t="shared" si="39"/>
        <v>#DIV/0!</v>
      </c>
      <c r="AA287" s="8">
        <v>0</v>
      </c>
      <c r="AB287" s="8">
        <v>0</v>
      </c>
      <c r="AC287" s="14" t="s">
        <v>638</v>
      </c>
    </row>
    <row r="288" spans="1:29" ht="94.5">
      <c r="A288" s="3" t="s">
        <v>22</v>
      </c>
      <c r="B288" s="9" t="s">
        <v>426</v>
      </c>
      <c r="C288" s="3" t="s">
        <v>22</v>
      </c>
      <c r="D288" s="5">
        <v>34.200000000000003</v>
      </c>
      <c r="E288" s="3" t="s">
        <v>22</v>
      </c>
      <c r="F288" s="36">
        <v>33.550799999999995</v>
      </c>
      <c r="G288" s="7">
        <f t="shared" si="34"/>
        <v>0.64920000000000755</v>
      </c>
      <c r="H288" s="5">
        <v>0</v>
      </c>
      <c r="I288" s="14">
        <v>0</v>
      </c>
      <c r="J288" s="14">
        <v>0</v>
      </c>
      <c r="K288" s="5">
        <v>0</v>
      </c>
      <c r="L288" s="14">
        <v>0</v>
      </c>
      <c r="M288" s="36">
        <v>33.550799999999995</v>
      </c>
      <c r="N288" s="14">
        <v>0</v>
      </c>
      <c r="O288" s="14">
        <v>0</v>
      </c>
      <c r="P288" s="36">
        <v>33.550799999999995</v>
      </c>
      <c r="Q288" s="14">
        <v>0</v>
      </c>
      <c r="R288" s="7">
        <f>G288-M288</f>
        <v>-32.901599999999988</v>
      </c>
      <c r="S288" s="6">
        <f t="shared" si="36"/>
        <v>33.550799999999995</v>
      </c>
      <c r="T288" s="6" t="e">
        <f t="shared" si="37"/>
        <v>#DIV/0!</v>
      </c>
      <c r="U288" s="35">
        <v>0</v>
      </c>
      <c r="V288" s="35">
        <v>0</v>
      </c>
      <c r="W288" s="35">
        <v>0</v>
      </c>
      <c r="X288" s="35">
        <v>0</v>
      </c>
      <c r="Y288" s="6">
        <f t="shared" si="38"/>
        <v>33.550799999999995</v>
      </c>
      <c r="Z288" s="6" t="e">
        <f t="shared" si="39"/>
        <v>#DIV/0!</v>
      </c>
      <c r="AA288" s="8">
        <v>0</v>
      </c>
      <c r="AB288" s="8">
        <v>0</v>
      </c>
      <c r="AC288" s="14" t="s">
        <v>638</v>
      </c>
    </row>
    <row r="289" spans="1:29" ht="94.5">
      <c r="A289" s="3" t="s">
        <v>22</v>
      </c>
      <c r="B289" s="9" t="s">
        <v>427</v>
      </c>
      <c r="C289" s="3" t="s">
        <v>22</v>
      </c>
      <c r="D289" s="5">
        <v>5.8668000000000005</v>
      </c>
      <c r="E289" s="3" t="s">
        <v>22</v>
      </c>
      <c r="F289" s="36">
        <v>0.58679999999999999</v>
      </c>
      <c r="G289" s="7">
        <f t="shared" si="34"/>
        <v>5.28</v>
      </c>
      <c r="H289" s="5">
        <v>0</v>
      </c>
      <c r="I289" s="14">
        <v>0</v>
      </c>
      <c r="J289" s="14">
        <v>0</v>
      </c>
      <c r="K289" s="5">
        <v>0</v>
      </c>
      <c r="L289" s="14">
        <v>0</v>
      </c>
      <c r="M289" s="36">
        <v>0.58679999999999999</v>
      </c>
      <c r="N289" s="14">
        <v>0</v>
      </c>
      <c r="O289" s="14">
        <v>0</v>
      </c>
      <c r="P289" s="36">
        <v>0.58679999999999999</v>
      </c>
      <c r="Q289" s="14">
        <v>0</v>
      </c>
      <c r="R289" s="7">
        <f t="shared" si="35"/>
        <v>4.6932</v>
      </c>
      <c r="S289" s="6">
        <f t="shared" si="36"/>
        <v>0.58679999999999999</v>
      </c>
      <c r="T289" s="6" t="e">
        <f t="shared" si="37"/>
        <v>#DIV/0!</v>
      </c>
      <c r="U289" s="35">
        <v>0</v>
      </c>
      <c r="V289" s="35">
        <v>0</v>
      </c>
      <c r="W289" s="35">
        <v>0</v>
      </c>
      <c r="X289" s="35">
        <v>0</v>
      </c>
      <c r="Y289" s="6">
        <f t="shared" si="38"/>
        <v>0.58679999999999999</v>
      </c>
      <c r="Z289" s="6" t="e">
        <f t="shared" si="39"/>
        <v>#DIV/0!</v>
      </c>
      <c r="AA289" s="8">
        <v>0</v>
      </c>
      <c r="AB289" s="8">
        <v>0</v>
      </c>
      <c r="AC289" s="14" t="s">
        <v>536</v>
      </c>
    </row>
    <row r="290" spans="1:29" ht="94.5">
      <c r="A290" s="3" t="s">
        <v>22</v>
      </c>
      <c r="B290" s="9" t="s">
        <v>428</v>
      </c>
      <c r="C290" s="3" t="s">
        <v>22</v>
      </c>
      <c r="D290" s="5">
        <v>17.936800000000002</v>
      </c>
      <c r="E290" s="3" t="s">
        <v>22</v>
      </c>
      <c r="F290" s="36">
        <v>5.5583999999999998</v>
      </c>
      <c r="G290" s="7">
        <f t="shared" si="34"/>
        <v>12.378400000000003</v>
      </c>
      <c r="H290" s="5">
        <v>0</v>
      </c>
      <c r="I290" s="14">
        <v>0</v>
      </c>
      <c r="J290" s="14">
        <v>0</v>
      </c>
      <c r="K290" s="5">
        <v>0</v>
      </c>
      <c r="L290" s="14">
        <v>0</v>
      </c>
      <c r="M290" s="36">
        <v>5.5583999999999998</v>
      </c>
      <c r="N290" s="14">
        <v>0</v>
      </c>
      <c r="O290" s="14">
        <v>0</v>
      </c>
      <c r="P290" s="36">
        <v>5.5583999999999998</v>
      </c>
      <c r="Q290" s="14">
        <v>0</v>
      </c>
      <c r="R290" s="7">
        <f t="shared" si="35"/>
        <v>6.8200000000000029</v>
      </c>
      <c r="S290" s="6">
        <f t="shared" si="36"/>
        <v>5.5583999999999998</v>
      </c>
      <c r="T290" s="6" t="e">
        <f t="shared" si="37"/>
        <v>#DIV/0!</v>
      </c>
      <c r="U290" s="35">
        <v>0</v>
      </c>
      <c r="V290" s="35">
        <v>0</v>
      </c>
      <c r="W290" s="35">
        <v>0</v>
      </c>
      <c r="X290" s="35">
        <v>0</v>
      </c>
      <c r="Y290" s="6">
        <f t="shared" si="38"/>
        <v>5.5583999999999998</v>
      </c>
      <c r="Z290" s="6" t="e">
        <f t="shared" si="39"/>
        <v>#DIV/0!</v>
      </c>
      <c r="AA290" s="8">
        <v>0</v>
      </c>
      <c r="AB290" s="8">
        <v>0</v>
      </c>
      <c r="AC290" s="14" t="s">
        <v>638</v>
      </c>
    </row>
    <row r="291" spans="1:29" ht="94.5">
      <c r="A291" s="3" t="s">
        <v>22</v>
      </c>
      <c r="B291" s="9" t="s">
        <v>429</v>
      </c>
      <c r="C291" s="3" t="s">
        <v>22</v>
      </c>
      <c r="D291" s="5">
        <v>30.525599999999997</v>
      </c>
      <c r="E291" s="3" t="s">
        <v>22</v>
      </c>
      <c r="F291" s="36">
        <v>1.0211999999999999</v>
      </c>
      <c r="G291" s="7">
        <f t="shared" si="34"/>
        <v>29.504399999999997</v>
      </c>
      <c r="H291" s="5">
        <v>0</v>
      </c>
      <c r="I291" s="14">
        <v>0</v>
      </c>
      <c r="J291" s="14">
        <v>0</v>
      </c>
      <c r="K291" s="5">
        <v>0</v>
      </c>
      <c r="L291" s="14">
        <v>0</v>
      </c>
      <c r="M291" s="36">
        <v>1.0211999999999999</v>
      </c>
      <c r="N291" s="14">
        <v>0</v>
      </c>
      <c r="O291" s="14">
        <v>0</v>
      </c>
      <c r="P291" s="36">
        <v>1.0211999999999999</v>
      </c>
      <c r="Q291" s="14">
        <v>0</v>
      </c>
      <c r="R291" s="7">
        <f t="shared" si="35"/>
        <v>28.483199999999997</v>
      </c>
      <c r="S291" s="6">
        <f t="shared" si="36"/>
        <v>1.0211999999999999</v>
      </c>
      <c r="T291" s="6" t="e">
        <f t="shared" si="37"/>
        <v>#DIV/0!</v>
      </c>
      <c r="U291" s="35">
        <v>0</v>
      </c>
      <c r="V291" s="35">
        <v>0</v>
      </c>
      <c r="W291" s="35">
        <v>0</v>
      </c>
      <c r="X291" s="35">
        <v>0</v>
      </c>
      <c r="Y291" s="6">
        <f t="shared" si="38"/>
        <v>1.0211999999999999</v>
      </c>
      <c r="Z291" s="6" t="e">
        <f t="shared" si="39"/>
        <v>#DIV/0!</v>
      </c>
      <c r="AA291" s="8">
        <v>0</v>
      </c>
      <c r="AB291" s="8">
        <v>0</v>
      </c>
      <c r="AC291" s="14" t="s">
        <v>638</v>
      </c>
    </row>
    <row r="292" spans="1:29" ht="94.5">
      <c r="A292" s="3" t="s">
        <v>22</v>
      </c>
      <c r="B292" s="9" t="s">
        <v>430</v>
      </c>
      <c r="C292" s="3" t="s">
        <v>22</v>
      </c>
      <c r="D292" s="5">
        <v>14.4</v>
      </c>
      <c r="E292" s="3" t="s">
        <v>22</v>
      </c>
      <c r="F292" s="36">
        <v>0.81599999999999995</v>
      </c>
      <c r="G292" s="7">
        <f t="shared" si="34"/>
        <v>13.584</v>
      </c>
      <c r="H292" s="5">
        <v>0</v>
      </c>
      <c r="I292" s="14">
        <v>0</v>
      </c>
      <c r="J292" s="14">
        <v>0</v>
      </c>
      <c r="K292" s="5">
        <v>0</v>
      </c>
      <c r="L292" s="14">
        <v>0</v>
      </c>
      <c r="M292" s="36">
        <v>0.81600000000000006</v>
      </c>
      <c r="N292" s="14">
        <v>0</v>
      </c>
      <c r="O292" s="14">
        <v>0</v>
      </c>
      <c r="P292" s="36">
        <v>0.81600000000000006</v>
      </c>
      <c r="Q292" s="14">
        <v>0</v>
      </c>
      <c r="R292" s="7">
        <f t="shared" si="35"/>
        <v>12.767999999999999</v>
      </c>
      <c r="S292" s="6">
        <f t="shared" si="36"/>
        <v>0.81600000000000006</v>
      </c>
      <c r="T292" s="6" t="e">
        <f t="shared" si="37"/>
        <v>#DIV/0!</v>
      </c>
      <c r="U292" s="35">
        <v>0</v>
      </c>
      <c r="V292" s="35">
        <v>0</v>
      </c>
      <c r="W292" s="35">
        <v>0</v>
      </c>
      <c r="X292" s="35">
        <v>0</v>
      </c>
      <c r="Y292" s="6">
        <f t="shared" si="38"/>
        <v>0.81600000000000006</v>
      </c>
      <c r="Z292" s="6" t="e">
        <f t="shared" si="39"/>
        <v>#DIV/0!</v>
      </c>
      <c r="AA292" s="8">
        <v>0</v>
      </c>
      <c r="AB292" s="8">
        <v>0</v>
      </c>
      <c r="AC292" s="14" t="s">
        <v>536</v>
      </c>
    </row>
    <row r="293" spans="1:29" ht="94.5">
      <c r="A293" s="3" t="s">
        <v>22</v>
      </c>
      <c r="B293" s="9" t="s">
        <v>431</v>
      </c>
      <c r="C293" s="3" t="s">
        <v>22</v>
      </c>
      <c r="D293" s="5">
        <v>120</v>
      </c>
      <c r="E293" s="3" t="s">
        <v>22</v>
      </c>
      <c r="F293" s="36">
        <v>26.236799999999999</v>
      </c>
      <c r="G293" s="7">
        <f t="shared" si="34"/>
        <v>93.763199999999998</v>
      </c>
      <c r="H293" s="5">
        <v>0</v>
      </c>
      <c r="I293" s="14">
        <v>0</v>
      </c>
      <c r="J293" s="14">
        <v>0</v>
      </c>
      <c r="K293" s="5">
        <v>0</v>
      </c>
      <c r="L293" s="14">
        <v>0</v>
      </c>
      <c r="M293" s="36">
        <v>26.236799999999999</v>
      </c>
      <c r="N293" s="14">
        <v>0</v>
      </c>
      <c r="O293" s="14">
        <v>0</v>
      </c>
      <c r="P293" s="36">
        <v>26.236799999999999</v>
      </c>
      <c r="Q293" s="14">
        <v>0</v>
      </c>
      <c r="R293" s="7">
        <f t="shared" si="35"/>
        <v>67.526399999999995</v>
      </c>
      <c r="S293" s="6">
        <f t="shared" si="36"/>
        <v>26.236799999999999</v>
      </c>
      <c r="T293" s="6" t="e">
        <f t="shared" si="37"/>
        <v>#DIV/0!</v>
      </c>
      <c r="U293" s="35">
        <v>0</v>
      </c>
      <c r="V293" s="35">
        <v>0</v>
      </c>
      <c r="W293" s="35">
        <v>0</v>
      </c>
      <c r="X293" s="35">
        <v>0</v>
      </c>
      <c r="Y293" s="6">
        <f t="shared" si="38"/>
        <v>26.236799999999999</v>
      </c>
      <c r="Z293" s="6" t="e">
        <f t="shared" si="39"/>
        <v>#DIV/0!</v>
      </c>
      <c r="AA293" s="8">
        <v>0</v>
      </c>
      <c r="AB293" s="8">
        <v>0</v>
      </c>
      <c r="AC293" s="14" t="s">
        <v>536</v>
      </c>
    </row>
    <row r="294" spans="1:29" ht="94.5">
      <c r="A294" s="3" t="s">
        <v>22</v>
      </c>
      <c r="B294" s="9" t="s">
        <v>432</v>
      </c>
      <c r="C294" s="3" t="s">
        <v>22</v>
      </c>
      <c r="D294" s="5">
        <v>144</v>
      </c>
      <c r="E294" s="3" t="s">
        <v>22</v>
      </c>
      <c r="F294" s="36">
        <v>10.207199999999998</v>
      </c>
      <c r="G294" s="7">
        <f t="shared" si="34"/>
        <v>133.7928</v>
      </c>
      <c r="H294" s="5">
        <v>0</v>
      </c>
      <c r="I294" s="14">
        <v>0</v>
      </c>
      <c r="J294" s="14">
        <v>0</v>
      </c>
      <c r="K294" s="5">
        <v>0</v>
      </c>
      <c r="L294" s="14">
        <v>0</v>
      </c>
      <c r="M294" s="36">
        <v>10.2072</v>
      </c>
      <c r="N294" s="14">
        <v>0</v>
      </c>
      <c r="O294" s="14">
        <v>0</v>
      </c>
      <c r="P294" s="36">
        <v>10.2072</v>
      </c>
      <c r="Q294" s="14">
        <v>0</v>
      </c>
      <c r="R294" s="7">
        <f t="shared" si="35"/>
        <v>123.5856</v>
      </c>
      <c r="S294" s="6">
        <f t="shared" si="36"/>
        <v>10.2072</v>
      </c>
      <c r="T294" s="6" t="e">
        <f t="shared" si="37"/>
        <v>#DIV/0!</v>
      </c>
      <c r="U294" s="35">
        <v>0</v>
      </c>
      <c r="V294" s="35">
        <v>0</v>
      </c>
      <c r="W294" s="35">
        <v>0</v>
      </c>
      <c r="X294" s="35">
        <v>0</v>
      </c>
      <c r="Y294" s="6">
        <f t="shared" si="38"/>
        <v>10.2072</v>
      </c>
      <c r="Z294" s="6" t="e">
        <f t="shared" si="39"/>
        <v>#DIV/0!</v>
      </c>
      <c r="AA294" s="8">
        <v>0</v>
      </c>
      <c r="AB294" s="8">
        <v>0</v>
      </c>
      <c r="AC294" s="14" t="s">
        <v>536</v>
      </c>
    </row>
    <row r="295" spans="1:29" ht="94.5">
      <c r="A295" s="3" t="s">
        <v>22</v>
      </c>
      <c r="B295" s="9" t="s">
        <v>56</v>
      </c>
      <c r="C295" s="3" t="s">
        <v>22</v>
      </c>
      <c r="D295" s="5">
        <v>352.8</v>
      </c>
      <c r="E295" s="3" t="s">
        <v>22</v>
      </c>
      <c r="F295" s="36">
        <v>189.57599999999999</v>
      </c>
      <c r="G295" s="7">
        <f t="shared" si="34"/>
        <v>163.22400000000002</v>
      </c>
      <c r="H295" s="5">
        <v>0</v>
      </c>
      <c r="I295" s="14">
        <v>0</v>
      </c>
      <c r="J295" s="14">
        <v>0</v>
      </c>
      <c r="K295" s="5">
        <v>0</v>
      </c>
      <c r="L295" s="14">
        <v>0</v>
      </c>
      <c r="M295" s="36">
        <v>144.85559999999998</v>
      </c>
      <c r="N295" s="14">
        <v>0</v>
      </c>
      <c r="O295" s="14">
        <v>0</v>
      </c>
      <c r="P295" s="36">
        <v>144.85559999999998</v>
      </c>
      <c r="Q295" s="14">
        <v>0</v>
      </c>
      <c r="R295" s="7">
        <f t="shared" si="35"/>
        <v>18.368400000000037</v>
      </c>
      <c r="S295" s="6">
        <f t="shared" si="36"/>
        <v>144.85559999999998</v>
      </c>
      <c r="T295" s="6" t="e">
        <f t="shared" si="37"/>
        <v>#DIV/0!</v>
      </c>
      <c r="U295" s="35">
        <v>0</v>
      </c>
      <c r="V295" s="35">
        <v>0</v>
      </c>
      <c r="W295" s="35">
        <v>0</v>
      </c>
      <c r="X295" s="35">
        <v>0</v>
      </c>
      <c r="Y295" s="6">
        <f t="shared" si="38"/>
        <v>144.85559999999998</v>
      </c>
      <c r="Z295" s="6" t="e">
        <f t="shared" si="39"/>
        <v>#DIV/0!</v>
      </c>
      <c r="AA295" s="8">
        <v>0</v>
      </c>
      <c r="AB295" s="8">
        <v>0</v>
      </c>
      <c r="AC295" s="14" t="s">
        <v>639</v>
      </c>
    </row>
    <row r="296" spans="1:29" ht="47.25">
      <c r="A296" s="3" t="s">
        <v>22</v>
      </c>
      <c r="B296" s="9" t="s">
        <v>433</v>
      </c>
      <c r="C296" s="3" t="s">
        <v>22</v>
      </c>
      <c r="D296" s="5">
        <v>181.77600000000001</v>
      </c>
      <c r="E296" s="3" t="s">
        <v>22</v>
      </c>
      <c r="F296" s="36">
        <v>101.238</v>
      </c>
      <c r="G296" s="7">
        <f t="shared" si="34"/>
        <v>80.538000000000011</v>
      </c>
      <c r="H296" s="5">
        <v>0</v>
      </c>
      <c r="I296" s="14">
        <v>0</v>
      </c>
      <c r="J296" s="14">
        <v>0</v>
      </c>
      <c r="K296" s="5">
        <v>0</v>
      </c>
      <c r="L296" s="14">
        <v>0</v>
      </c>
      <c r="M296" s="36">
        <v>80.225999999999999</v>
      </c>
      <c r="N296" s="14">
        <v>0</v>
      </c>
      <c r="O296" s="14">
        <v>0</v>
      </c>
      <c r="P296" s="36">
        <v>80.225999999999999</v>
      </c>
      <c r="Q296" s="14">
        <v>0</v>
      </c>
      <c r="R296" s="7">
        <f t="shared" si="35"/>
        <v>0.31200000000001182</v>
      </c>
      <c r="S296" s="6">
        <f t="shared" si="36"/>
        <v>80.225999999999999</v>
      </c>
      <c r="T296" s="6" t="e">
        <f t="shared" si="37"/>
        <v>#DIV/0!</v>
      </c>
      <c r="U296" s="35">
        <v>0</v>
      </c>
      <c r="V296" s="35">
        <v>0</v>
      </c>
      <c r="W296" s="35">
        <v>0</v>
      </c>
      <c r="X296" s="35">
        <v>0</v>
      </c>
      <c r="Y296" s="6">
        <f t="shared" si="38"/>
        <v>80.225999999999999</v>
      </c>
      <c r="Z296" s="6" t="e">
        <f t="shared" si="39"/>
        <v>#DIV/0!</v>
      </c>
      <c r="AA296" s="8">
        <v>0</v>
      </c>
      <c r="AB296" s="8">
        <v>0</v>
      </c>
      <c r="AC296" s="14" t="s">
        <v>521</v>
      </c>
    </row>
    <row r="297" spans="1:29" ht="94.5">
      <c r="A297" s="3" t="s">
        <v>22</v>
      </c>
      <c r="B297" s="9" t="s">
        <v>25</v>
      </c>
      <c r="C297" s="3" t="s">
        <v>22</v>
      </c>
      <c r="D297" s="5">
        <v>222</v>
      </c>
      <c r="E297" s="3" t="s">
        <v>22</v>
      </c>
      <c r="F297" s="36">
        <v>100.1652</v>
      </c>
      <c r="G297" s="7">
        <f t="shared" si="34"/>
        <v>121.8348</v>
      </c>
      <c r="H297" s="5">
        <v>0</v>
      </c>
      <c r="I297" s="14">
        <v>0</v>
      </c>
      <c r="J297" s="14">
        <v>0</v>
      </c>
      <c r="K297" s="5">
        <v>0</v>
      </c>
      <c r="L297" s="14">
        <v>0</v>
      </c>
      <c r="M297" s="36">
        <v>34.724400000000003</v>
      </c>
      <c r="N297" s="14">
        <v>0</v>
      </c>
      <c r="O297" s="14">
        <v>0</v>
      </c>
      <c r="P297" s="36">
        <v>34.724400000000003</v>
      </c>
      <c r="Q297" s="14">
        <v>0</v>
      </c>
      <c r="R297" s="7">
        <f t="shared" si="35"/>
        <v>87.110399999999998</v>
      </c>
      <c r="S297" s="6">
        <f t="shared" si="36"/>
        <v>34.724400000000003</v>
      </c>
      <c r="T297" s="6" t="e">
        <f t="shared" si="37"/>
        <v>#DIV/0!</v>
      </c>
      <c r="U297" s="35">
        <v>0</v>
      </c>
      <c r="V297" s="35">
        <v>0</v>
      </c>
      <c r="W297" s="35">
        <v>0</v>
      </c>
      <c r="X297" s="35">
        <v>0</v>
      </c>
      <c r="Y297" s="6">
        <f t="shared" si="38"/>
        <v>34.724400000000003</v>
      </c>
      <c r="Z297" s="6" t="e">
        <f t="shared" si="39"/>
        <v>#DIV/0!</v>
      </c>
      <c r="AA297" s="8">
        <v>0</v>
      </c>
      <c r="AB297" s="8">
        <v>0</v>
      </c>
      <c r="AC297" s="14" t="s">
        <v>640</v>
      </c>
    </row>
    <row r="298" spans="1:29" ht="47.25">
      <c r="A298" s="3" t="s">
        <v>22</v>
      </c>
      <c r="B298" s="9" t="s">
        <v>434</v>
      </c>
      <c r="C298" s="3" t="s">
        <v>22</v>
      </c>
      <c r="D298" s="5">
        <v>8.8832000000000004</v>
      </c>
      <c r="E298" s="3" t="s">
        <v>22</v>
      </c>
      <c r="F298" s="36">
        <v>3.8832</v>
      </c>
      <c r="G298" s="7">
        <f t="shared" si="34"/>
        <v>5</v>
      </c>
      <c r="H298" s="5">
        <v>0</v>
      </c>
      <c r="I298" s="14">
        <v>0</v>
      </c>
      <c r="J298" s="14">
        <v>0</v>
      </c>
      <c r="K298" s="5">
        <v>0</v>
      </c>
      <c r="L298" s="14">
        <v>0</v>
      </c>
      <c r="M298" s="36">
        <v>2.3424</v>
      </c>
      <c r="N298" s="14">
        <v>0</v>
      </c>
      <c r="O298" s="14">
        <v>0</v>
      </c>
      <c r="P298" s="36">
        <v>2.3424</v>
      </c>
      <c r="Q298" s="14">
        <v>0</v>
      </c>
      <c r="R298" s="7">
        <f t="shared" si="35"/>
        <v>2.6576</v>
      </c>
      <c r="S298" s="6">
        <f t="shared" si="36"/>
        <v>2.3424</v>
      </c>
      <c r="T298" s="6" t="e">
        <f t="shared" si="37"/>
        <v>#DIV/0!</v>
      </c>
      <c r="U298" s="35">
        <v>0</v>
      </c>
      <c r="V298" s="35">
        <v>0</v>
      </c>
      <c r="W298" s="35">
        <v>0</v>
      </c>
      <c r="X298" s="35">
        <v>0</v>
      </c>
      <c r="Y298" s="6">
        <f t="shared" si="38"/>
        <v>2.3424</v>
      </c>
      <c r="Z298" s="6" t="e">
        <f t="shared" si="39"/>
        <v>#DIV/0!</v>
      </c>
      <c r="AA298" s="8">
        <v>0</v>
      </c>
      <c r="AB298" s="8">
        <v>0</v>
      </c>
      <c r="AC298" s="14" t="s">
        <v>641</v>
      </c>
    </row>
    <row r="299" spans="1:29" ht="78.75">
      <c r="A299" s="3" t="s">
        <v>22</v>
      </c>
      <c r="B299" s="9" t="s">
        <v>435</v>
      </c>
      <c r="C299" s="3" t="s">
        <v>22</v>
      </c>
      <c r="D299" s="5">
        <v>19.824000000000002</v>
      </c>
      <c r="E299" s="3" t="s">
        <v>22</v>
      </c>
      <c r="F299" s="36">
        <v>10.822799999999999</v>
      </c>
      <c r="G299" s="7">
        <f t="shared" si="34"/>
        <v>9.0012000000000025</v>
      </c>
      <c r="H299" s="5">
        <v>0</v>
      </c>
      <c r="I299" s="14">
        <v>0</v>
      </c>
      <c r="J299" s="14">
        <v>0</v>
      </c>
      <c r="K299" s="5">
        <v>0</v>
      </c>
      <c r="L299" s="14">
        <v>0</v>
      </c>
      <c r="M299" s="36">
        <v>4.6319999999999997</v>
      </c>
      <c r="N299" s="14">
        <v>0</v>
      </c>
      <c r="O299" s="14">
        <v>0</v>
      </c>
      <c r="P299" s="36">
        <v>4.6319999999999997</v>
      </c>
      <c r="Q299" s="14">
        <v>0</v>
      </c>
      <c r="R299" s="7">
        <f t="shared" si="35"/>
        <v>4.3692000000000029</v>
      </c>
      <c r="S299" s="6">
        <f t="shared" si="36"/>
        <v>4.6319999999999997</v>
      </c>
      <c r="T299" s="6" t="e">
        <f t="shared" si="37"/>
        <v>#DIV/0!</v>
      </c>
      <c r="U299" s="35">
        <v>0</v>
      </c>
      <c r="V299" s="35">
        <v>0</v>
      </c>
      <c r="W299" s="35">
        <v>0</v>
      </c>
      <c r="X299" s="35">
        <v>0</v>
      </c>
      <c r="Y299" s="6">
        <f t="shared" si="38"/>
        <v>4.6319999999999997</v>
      </c>
      <c r="Z299" s="6" t="e">
        <f t="shared" si="39"/>
        <v>#DIV/0!</v>
      </c>
      <c r="AA299" s="8">
        <v>0</v>
      </c>
      <c r="AB299" s="8">
        <v>0</v>
      </c>
      <c r="AC299" s="14" t="s">
        <v>642</v>
      </c>
    </row>
    <row r="300" spans="1:29" ht="94.5">
      <c r="A300" s="3" t="s">
        <v>22</v>
      </c>
      <c r="B300" s="9" t="s">
        <v>436</v>
      </c>
      <c r="C300" s="3" t="s">
        <v>22</v>
      </c>
      <c r="D300" s="5">
        <v>845.58119999999997</v>
      </c>
      <c r="E300" s="3" t="s">
        <v>22</v>
      </c>
      <c r="F300" s="36">
        <v>14.073600000000001</v>
      </c>
      <c r="G300" s="7">
        <f t="shared" si="34"/>
        <v>831.50759999999991</v>
      </c>
      <c r="H300" s="5">
        <v>0</v>
      </c>
      <c r="I300" s="14">
        <v>0</v>
      </c>
      <c r="J300" s="14">
        <v>0</v>
      </c>
      <c r="K300" s="5">
        <v>0</v>
      </c>
      <c r="L300" s="14">
        <v>0</v>
      </c>
      <c r="M300" s="36">
        <v>2.76</v>
      </c>
      <c r="N300" s="14">
        <v>0</v>
      </c>
      <c r="O300" s="14">
        <v>0</v>
      </c>
      <c r="P300" s="36">
        <v>2.76</v>
      </c>
      <c r="Q300" s="14">
        <v>0</v>
      </c>
      <c r="R300" s="7">
        <f t="shared" si="35"/>
        <v>828.74759999999992</v>
      </c>
      <c r="S300" s="6">
        <f t="shared" si="36"/>
        <v>2.76</v>
      </c>
      <c r="T300" s="6" t="e">
        <f t="shared" si="37"/>
        <v>#DIV/0!</v>
      </c>
      <c r="U300" s="35">
        <v>0</v>
      </c>
      <c r="V300" s="35">
        <v>0</v>
      </c>
      <c r="W300" s="35">
        <v>0</v>
      </c>
      <c r="X300" s="35">
        <v>0</v>
      </c>
      <c r="Y300" s="6">
        <f t="shared" si="38"/>
        <v>2.76</v>
      </c>
      <c r="Z300" s="6" t="e">
        <f t="shared" si="39"/>
        <v>#DIV/0!</v>
      </c>
      <c r="AA300" s="8">
        <v>0</v>
      </c>
      <c r="AB300" s="8">
        <v>0</v>
      </c>
      <c r="AC300" s="14" t="s">
        <v>536</v>
      </c>
    </row>
    <row r="301" spans="1:29" ht="94.5">
      <c r="A301" s="3" t="s">
        <v>22</v>
      </c>
      <c r="B301" s="9" t="s">
        <v>437</v>
      </c>
      <c r="C301" s="3" t="s">
        <v>22</v>
      </c>
      <c r="D301" s="5">
        <v>14.4</v>
      </c>
      <c r="E301" s="3" t="s">
        <v>22</v>
      </c>
      <c r="F301" s="36">
        <v>2.0183999999999997</v>
      </c>
      <c r="G301" s="7">
        <f t="shared" si="34"/>
        <v>12.381600000000001</v>
      </c>
      <c r="H301" s="5">
        <v>0</v>
      </c>
      <c r="I301" s="14">
        <v>0</v>
      </c>
      <c r="J301" s="14">
        <v>0</v>
      </c>
      <c r="K301" s="5">
        <v>0</v>
      </c>
      <c r="L301" s="14">
        <v>0</v>
      </c>
      <c r="M301" s="36">
        <v>2.0183999999999997</v>
      </c>
      <c r="N301" s="14">
        <v>0</v>
      </c>
      <c r="O301" s="14">
        <v>0</v>
      </c>
      <c r="P301" s="36">
        <v>2.0183999999999997</v>
      </c>
      <c r="Q301" s="14">
        <v>0</v>
      </c>
      <c r="R301" s="7">
        <f t="shared" si="35"/>
        <v>10.363200000000001</v>
      </c>
      <c r="S301" s="6">
        <f t="shared" si="36"/>
        <v>2.0183999999999997</v>
      </c>
      <c r="T301" s="6" t="e">
        <f t="shared" si="37"/>
        <v>#DIV/0!</v>
      </c>
      <c r="U301" s="35">
        <v>0</v>
      </c>
      <c r="V301" s="35">
        <v>0</v>
      </c>
      <c r="W301" s="35">
        <v>0</v>
      </c>
      <c r="X301" s="35">
        <v>0</v>
      </c>
      <c r="Y301" s="6">
        <f t="shared" si="38"/>
        <v>2.0183999999999997</v>
      </c>
      <c r="Z301" s="6" t="e">
        <f t="shared" si="39"/>
        <v>#DIV/0!</v>
      </c>
      <c r="AA301" s="8">
        <v>0</v>
      </c>
      <c r="AB301" s="8">
        <v>0</v>
      </c>
      <c r="AC301" s="14" t="s">
        <v>536</v>
      </c>
    </row>
    <row r="302" spans="1:29" ht="94.5">
      <c r="A302" s="3" t="s">
        <v>22</v>
      </c>
      <c r="B302" s="9" t="s">
        <v>438</v>
      </c>
      <c r="C302" s="3" t="s">
        <v>22</v>
      </c>
      <c r="D302" s="5">
        <v>66.691199999999995</v>
      </c>
      <c r="E302" s="3" t="s">
        <v>22</v>
      </c>
      <c r="F302" s="36">
        <v>4.9415999999999993</v>
      </c>
      <c r="G302" s="7">
        <f t="shared" ref="G302:G311" si="40">D302-F302</f>
        <v>61.749599999999994</v>
      </c>
      <c r="H302" s="5">
        <v>0</v>
      </c>
      <c r="I302" s="14">
        <v>0</v>
      </c>
      <c r="J302" s="14">
        <v>0</v>
      </c>
      <c r="K302" s="5">
        <v>0</v>
      </c>
      <c r="L302" s="14">
        <v>0</v>
      </c>
      <c r="M302" s="36">
        <v>4.9416000000000002</v>
      </c>
      <c r="N302" s="14">
        <v>0</v>
      </c>
      <c r="O302" s="14">
        <v>0</v>
      </c>
      <c r="P302" s="36">
        <v>4.9416000000000002</v>
      </c>
      <c r="Q302" s="14">
        <v>0</v>
      </c>
      <c r="R302" s="7">
        <f t="shared" ref="R302:R311" si="41">G302-M302</f>
        <v>56.807999999999993</v>
      </c>
      <c r="S302" s="6">
        <f t="shared" ref="S302:S311" si="42">M302-H302</f>
        <v>4.9416000000000002</v>
      </c>
      <c r="T302" s="6" t="e">
        <f t="shared" ref="T302:T311" si="43">(M302*100)/H302</f>
        <v>#DIV/0!</v>
      </c>
      <c r="U302" s="35">
        <v>0</v>
      </c>
      <c r="V302" s="35">
        <v>0</v>
      </c>
      <c r="W302" s="35">
        <v>0</v>
      </c>
      <c r="X302" s="35">
        <v>0</v>
      </c>
      <c r="Y302" s="6">
        <f t="shared" ref="Y302:Y311" si="44">M302-H302</f>
        <v>4.9416000000000002</v>
      </c>
      <c r="Z302" s="6" t="e">
        <f t="shared" ref="Z302:Z311" si="45">(M302*100)/H302</f>
        <v>#DIV/0!</v>
      </c>
      <c r="AA302" s="8">
        <v>0</v>
      </c>
      <c r="AB302" s="8">
        <v>0</v>
      </c>
      <c r="AC302" s="14" t="s">
        <v>536</v>
      </c>
    </row>
    <row r="303" spans="1:29" ht="94.5">
      <c r="A303" s="3" t="s">
        <v>22</v>
      </c>
      <c r="B303" s="9" t="s">
        <v>439</v>
      </c>
      <c r="C303" s="3" t="s">
        <v>22</v>
      </c>
      <c r="D303" s="5">
        <v>135.6</v>
      </c>
      <c r="E303" s="3" t="s">
        <v>22</v>
      </c>
      <c r="F303" s="36">
        <v>89.336399999999998</v>
      </c>
      <c r="G303" s="7">
        <f t="shared" si="40"/>
        <v>46.263599999999997</v>
      </c>
      <c r="H303" s="5">
        <v>0</v>
      </c>
      <c r="I303" s="14">
        <v>0</v>
      </c>
      <c r="J303" s="14">
        <v>0</v>
      </c>
      <c r="K303" s="5">
        <v>0</v>
      </c>
      <c r="L303" s="14">
        <v>0</v>
      </c>
      <c r="M303" s="36">
        <v>25.9056</v>
      </c>
      <c r="N303" s="14">
        <v>0</v>
      </c>
      <c r="O303" s="14">
        <v>0</v>
      </c>
      <c r="P303" s="36">
        <v>25.9056</v>
      </c>
      <c r="Q303" s="14">
        <v>0</v>
      </c>
      <c r="R303" s="7">
        <f t="shared" si="41"/>
        <v>20.357999999999997</v>
      </c>
      <c r="S303" s="6">
        <f t="shared" si="42"/>
        <v>25.9056</v>
      </c>
      <c r="T303" s="6" t="e">
        <f t="shared" si="43"/>
        <v>#DIV/0!</v>
      </c>
      <c r="U303" s="35">
        <v>0</v>
      </c>
      <c r="V303" s="35">
        <v>0</v>
      </c>
      <c r="W303" s="35">
        <v>0</v>
      </c>
      <c r="X303" s="35">
        <v>0</v>
      </c>
      <c r="Y303" s="6">
        <f t="shared" si="44"/>
        <v>25.9056</v>
      </c>
      <c r="Z303" s="6" t="e">
        <f t="shared" si="45"/>
        <v>#DIV/0!</v>
      </c>
      <c r="AA303" s="8">
        <v>0</v>
      </c>
      <c r="AB303" s="8">
        <v>0</v>
      </c>
      <c r="AC303" s="14" t="s">
        <v>536</v>
      </c>
    </row>
    <row r="304" spans="1:29" ht="94.5">
      <c r="A304" s="3" t="s">
        <v>22</v>
      </c>
      <c r="B304" s="9" t="s">
        <v>440</v>
      </c>
      <c r="C304" s="3" t="s">
        <v>22</v>
      </c>
      <c r="D304" s="5">
        <v>157.19999999999999</v>
      </c>
      <c r="E304" s="3" t="s">
        <v>22</v>
      </c>
      <c r="F304" s="36">
        <v>85.355999999999995</v>
      </c>
      <c r="G304" s="7">
        <f t="shared" si="40"/>
        <v>71.843999999999994</v>
      </c>
      <c r="H304" s="5">
        <v>0</v>
      </c>
      <c r="I304" s="14">
        <v>0</v>
      </c>
      <c r="J304" s="14">
        <v>0</v>
      </c>
      <c r="K304" s="5">
        <v>0</v>
      </c>
      <c r="L304" s="14">
        <v>0</v>
      </c>
      <c r="M304" s="36">
        <v>33.7896</v>
      </c>
      <c r="N304" s="14">
        <v>0</v>
      </c>
      <c r="O304" s="14">
        <v>0</v>
      </c>
      <c r="P304" s="36">
        <v>33.7896</v>
      </c>
      <c r="Q304" s="14">
        <v>0</v>
      </c>
      <c r="R304" s="7">
        <f t="shared" si="41"/>
        <v>38.054399999999994</v>
      </c>
      <c r="S304" s="6">
        <f t="shared" si="42"/>
        <v>33.7896</v>
      </c>
      <c r="T304" s="6" t="e">
        <f t="shared" si="43"/>
        <v>#DIV/0!</v>
      </c>
      <c r="U304" s="35">
        <v>0</v>
      </c>
      <c r="V304" s="35">
        <v>0</v>
      </c>
      <c r="W304" s="35">
        <v>0</v>
      </c>
      <c r="X304" s="35">
        <v>0</v>
      </c>
      <c r="Y304" s="6">
        <f t="shared" si="44"/>
        <v>33.7896</v>
      </c>
      <c r="Z304" s="6" t="e">
        <f t="shared" si="45"/>
        <v>#DIV/0!</v>
      </c>
      <c r="AA304" s="8">
        <v>0</v>
      </c>
      <c r="AB304" s="8">
        <v>0</v>
      </c>
      <c r="AC304" s="14" t="s">
        <v>536</v>
      </c>
    </row>
    <row r="305" spans="1:29" ht="94.5">
      <c r="A305" s="3" t="s">
        <v>22</v>
      </c>
      <c r="B305" s="9" t="s">
        <v>441</v>
      </c>
      <c r="C305" s="3" t="s">
        <v>22</v>
      </c>
      <c r="D305" s="5">
        <v>8.64</v>
      </c>
      <c r="E305" s="3" t="s">
        <v>22</v>
      </c>
      <c r="F305" s="36">
        <v>0.63119999999999998</v>
      </c>
      <c r="G305" s="7">
        <f t="shared" si="40"/>
        <v>8.0088000000000008</v>
      </c>
      <c r="H305" s="5">
        <v>0</v>
      </c>
      <c r="I305" s="14">
        <v>0</v>
      </c>
      <c r="J305" s="14">
        <v>0</v>
      </c>
      <c r="K305" s="5">
        <v>0</v>
      </c>
      <c r="L305" s="14">
        <v>0</v>
      </c>
      <c r="M305" s="36">
        <v>0.63119999999999998</v>
      </c>
      <c r="N305" s="14">
        <v>0</v>
      </c>
      <c r="O305" s="14">
        <v>0</v>
      </c>
      <c r="P305" s="36">
        <v>0.63119999999999998</v>
      </c>
      <c r="Q305" s="14">
        <v>0</v>
      </c>
      <c r="R305" s="7">
        <f t="shared" si="41"/>
        <v>7.377600000000001</v>
      </c>
      <c r="S305" s="6">
        <f t="shared" si="42"/>
        <v>0.63119999999999998</v>
      </c>
      <c r="T305" s="6" t="e">
        <f t="shared" si="43"/>
        <v>#DIV/0!</v>
      </c>
      <c r="U305" s="35">
        <v>0</v>
      </c>
      <c r="V305" s="35">
        <v>0</v>
      </c>
      <c r="W305" s="35">
        <v>0</v>
      </c>
      <c r="X305" s="35">
        <v>0</v>
      </c>
      <c r="Y305" s="6">
        <f t="shared" si="44"/>
        <v>0.63119999999999998</v>
      </c>
      <c r="Z305" s="6" t="e">
        <f t="shared" si="45"/>
        <v>#DIV/0!</v>
      </c>
      <c r="AA305" s="8">
        <v>0</v>
      </c>
      <c r="AB305" s="8">
        <v>0</v>
      </c>
      <c r="AC305" s="14" t="s">
        <v>536</v>
      </c>
    </row>
    <row r="306" spans="1:29" ht="110.25">
      <c r="A306" s="3" t="s">
        <v>22</v>
      </c>
      <c r="B306" s="9" t="s">
        <v>442</v>
      </c>
      <c r="C306" s="3" t="s">
        <v>22</v>
      </c>
      <c r="D306" s="5">
        <v>2.2000000000000002</v>
      </c>
      <c r="E306" s="3" t="s">
        <v>22</v>
      </c>
      <c r="F306" s="36">
        <v>0.69599999999999995</v>
      </c>
      <c r="G306" s="7">
        <f t="shared" si="40"/>
        <v>1.5040000000000002</v>
      </c>
      <c r="H306" s="5">
        <v>0</v>
      </c>
      <c r="I306" s="14">
        <v>0</v>
      </c>
      <c r="J306" s="14">
        <v>0</v>
      </c>
      <c r="K306" s="5">
        <v>0</v>
      </c>
      <c r="L306" s="14">
        <v>0</v>
      </c>
      <c r="M306" s="36">
        <v>0.69599999999999995</v>
      </c>
      <c r="N306" s="14">
        <v>0</v>
      </c>
      <c r="O306" s="14">
        <v>0</v>
      </c>
      <c r="P306" s="36">
        <v>0.69599999999999995</v>
      </c>
      <c r="Q306" s="14">
        <v>0</v>
      </c>
      <c r="R306" s="7">
        <f t="shared" si="41"/>
        <v>0.80800000000000027</v>
      </c>
      <c r="S306" s="6">
        <f t="shared" si="42"/>
        <v>0.69599999999999995</v>
      </c>
      <c r="T306" s="6" t="e">
        <f t="shared" si="43"/>
        <v>#DIV/0!</v>
      </c>
      <c r="U306" s="35">
        <v>0</v>
      </c>
      <c r="V306" s="35">
        <v>0</v>
      </c>
      <c r="W306" s="35">
        <v>0</v>
      </c>
      <c r="X306" s="35">
        <v>0</v>
      </c>
      <c r="Y306" s="6">
        <f t="shared" si="44"/>
        <v>0.69599999999999995</v>
      </c>
      <c r="Z306" s="6" t="e">
        <f t="shared" si="45"/>
        <v>#DIV/0!</v>
      </c>
      <c r="AA306" s="8">
        <v>0</v>
      </c>
      <c r="AB306" s="8">
        <v>0</v>
      </c>
      <c r="AC306" s="14" t="s">
        <v>643</v>
      </c>
    </row>
    <row r="307" spans="1:29" ht="110.25">
      <c r="A307" s="3" t="s">
        <v>22</v>
      </c>
      <c r="B307" s="9" t="s">
        <v>443</v>
      </c>
      <c r="C307" s="3" t="s">
        <v>22</v>
      </c>
      <c r="D307" s="5">
        <v>3</v>
      </c>
      <c r="E307" s="3" t="s">
        <v>22</v>
      </c>
      <c r="F307" s="36">
        <v>1.02</v>
      </c>
      <c r="G307" s="7">
        <f t="shared" si="40"/>
        <v>1.98</v>
      </c>
      <c r="H307" s="5">
        <v>0</v>
      </c>
      <c r="I307" s="14">
        <v>0</v>
      </c>
      <c r="J307" s="14">
        <v>0</v>
      </c>
      <c r="K307" s="5">
        <v>0</v>
      </c>
      <c r="L307" s="14">
        <v>0</v>
      </c>
      <c r="M307" s="36">
        <v>1.02</v>
      </c>
      <c r="N307" s="14">
        <v>0</v>
      </c>
      <c r="O307" s="14">
        <v>0</v>
      </c>
      <c r="P307" s="36">
        <v>1.02</v>
      </c>
      <c r="Q307" s="14">
        <v>0</v>
      </c>
      <c r="R307" s="7">
        <f t="shared" si="41"/>
        <v>0.96</v>
      </c>
      <c r="S307" s="6">
        <f t="shared" si="42"/>
        <v>1.02</v>
      </c>
      <c r="T307" s="6" t="e">
        <f t="shared" si="43"/>
        <v>#DIV/0!</v>
      </c>
      <c r="U307" s="35">
        <v>0</v>
      </c>
      <c r="V307" s="35">
        <v>0</v>
      </c>
      <c r="W307" s="35">
        <v>0</v>
      </c>
      <c r="X307" s="35">
        <v>0</v>
      </c>
      <c r="Y307" s="6">
        <f t="shared" si="44"/>
        <v>1.02</v>
      </c>
      <c r="Z307" s="6" t="e">
        <f t="shared" si="45"/>
        <v>#DIV/0!</v>
      </c>
      <c r="AA307" s="8">
        <v>0</v>
      </c>
      <c r="AB307" s="8">
        <v>0</v>
      </c>
      <c r="AC307" s="14" t="s">
        <v>644</v>
      </c>
    </row>
    <row r="308" spans="1:29" ht="63">
      <c r="A308" s="3" t="s">
        <v>22</v>
      </c>
      <c r="B308" s="9" t="s">
        <v>444</v>
      </c>
      <c r="C308" s="3" t="s">
        <v>22</v>
      </c>
      <c r="D308" s="5">
        <v>20.518799999999999</v>
      </c>
      <c r="E308" s="3" t="s">
        <v>22</v>
      </c>
      <c r="F308" s="36">
        <v>1.296</v>
      </c>
      <c r="G308" s="7">
        <f t="shared" si="40"/>
        <v>19.222799999999999</v>
      </c>
      <c r="H308" s="5">
        <v>0</v>
      </c>
      <c r="I308" s="14">
        <v>0</v>
      </c>
      <c r="J308" s="14">
        <v>0</v>
      </c>
      <c r="K308" s="5">
        <v>0</v>
      </c>
      <c r="L308" s="14">
        <v>0</v>
      </c>
      <c r="M308" s="36">
        <v>1.296</v>
      </c>
      <c r="N308" s="14">
        <v>0</v>
      </c>
      <c r="O308" s="14">
        <v>0</v>
      </c>
      <c r="P308" s="36">
        <v>1.296</v>
      </c>
      <c r="Q308" s="14">
        <v>0</v>
      </c>
      <c r="R308" s="7">
        <f t="shared" si="41"/>
        <v>17.9268</v>
      </c>
      <c r="S308" s="6">
        <f t="shared" si="42"/>
        <v>1.296</v>
      </c>
      <c r="T308" s="6" t="e">
        <f t="shared" si="43"/>
        <v>#DIV/0!</v>
      </c>
      <c r="U308" s="35">
        <v>0</v>
      </c>
      <c r="V308" s="35">
        <v>0</v>
      </c>
      <c r="W308" s="35">
        <v>0</v>
      </c>
      <c r="X308" s="35">
        <v>0</v>
      </c>
      <c r="Y308" s="6">
        <f t="shared" si="44"/>
        <v>1.296</v>
      </c>
      <c r="Z308" s="6" t="e">
        <f t="shared" si="45"/>
        <v>#DIV/0!</v>
      </c>
      <c r="AA308" s="8">
        <v>0</v>
      </c>
      <c r="AB308" s="8">
        <v>0</v>
      </c>
      <c r="AC308" s="14" t="s">
        <v>645</v>
      </c>
    </row>
    <row r="309" spans="1:29" ht="63">
      <c r="A309" s="3" t="s">
        <v>22</v>
      </c>
      <c r="B309" s="9" t="s">
        <v>445</v>
      </c>
      <c r="C309" s="3" t="s">
        <v>22</v>
      </c>
      <c r="D309" s="5">
        <v>25.2</v>
      </c>
      <c r="E309" s="3" t="s">
        <v>22</v>
      </c>
      <c r="F309" s="36">
        <v>1.1639999999999999</v>
      </c>
      <c r="G309" s="7">
        <f t="shared" si="40"/>
        <v>24.035999999999998</v>
      </c>
      <c r="H309" s="5">
        <v>0</v>
      </c>
      <c r="I309" s="14">
        <v>0</v>
      </c>
      <c r="J309" s="14">
        <v>0</v>
      </c>
      <c r="K309" s="5">
        <v>0</v>
      </c>
      <c r="L309" s="14">
        <v>0</v>
      </c>
      <c r="M309" s="36">
        <v>1.1639999999999999</v>
      </c>
      <c r="N309" s="14">
        <v>0</v>
      </c>
      <c r="O309" s="14">
        <v>0</v>
      </c>
      <c r="P309" s="36">
        <v>1.1639999999999999</v>
      </c>
      <c r="Q309" s="14">
        <v>0</v>
      </c>
      <c r="R309" s="7">
        <f t="shared" si="41"/>
        <v>22.871999999999996</v>
      </c>
      <c r="S309" s="6">
        <f t="shared" si="42"/>
        <v>1.1639999999999999</v>
      </c>
      <c r="T309" s="6" t="e">
        <f t="shared" si="43"/>
        <v>#DIV/0!</v>
      </c>
      <c r="U309" s="35">
        <v>0</v>
      </c>
      <c r="V309" s="35">
        <v>0</v>
      </c>
      <c r="W309" s="35">
        <v>0</v>
      </c>
      <c r="X309" s="35">
        <v>0</v>
      </c>
      <c r="Y309" s="6">
        <f t="shared" si="44"/>
        <v>1.1639999999999999</v>
      </c>
      <c r="Z309" s="6" t="e">
        <f t="shared" si="45"/>
        <v>#DIV/0!</v>
      </c>
      <c r="AA309" s="8">
        <v>0</v>
      </c>
      <c r="AB309" s="8">
        <v>0</v>
      </c>
      <c r="AC309" s="14" t="s">
        <v>615</v>
      </c>
    </row>
    <row r="310" spans="1:29" ht="94.5">
      <c r="A310" s="3" t="s">
        <v>22</v>
      </c>
      <c r="B310" s="9" t="s">
        <v>446</v>
      </c>
      <c r="C310" s="3" t="s">
        <v>22</v>
      </c>
      <c r="D310" s="5">
        <v>13.8</v>
      </c>
      <c r="E310" s="3" t="s">
        <v>22</v>
      </c>
      <c r="F310" s="36">
        <v>0.64200000000000002</v>
      </c>
      <c r="G310" s="7">
        <f t="shared" si="40"/>
        <v>13.158000000000001</v>
      </c>
      <c r="H310" s="5">
        <v>0</v>
      </c>
      <c r="I310" s="14">
        <v>0</v>
      </c>
      <c r="J310" s="14">
        <v>0</v>
      </c>
      <c r="K310" s="5">
        <v>0</v>
      </c>
      <c r="L310" s="14">
        <v>0</v>
      </c>
      <c r="M310" s="36">
        <v>0.64200000000000002</v>
      </c>
      <c r="N310" s="14">
        <v>0</v>
      </c>
      <c r="O310" s="14">
        <v>0</v>
      </c>
      <c r="P310" s="36">
        <v>0.64200000000000002</v>
      </c>
      <c r="Q310" s="14">
        <v>0</v>
      </c>
      <c r="R310" s="7">
        <f t="shared" si="41"/>
        <v>12.516000000000002</v>
      </c>
      <c r="S310" s="6">
        <f t="shared" si="42"/>
        <v>0.64200000000000002</v>
      </c>
      <c r="T310" s="6" t="e">
        <f t="shared" si="43"/>
        <v>#DIV/0!</v>
      </c>
      <c r="U310" s="35">
        <v>0</v>
      </c>
      <c r="V310" s="35">
        <v>0</v>
      </c>
      <c r="W310" s="35">
        <v>0</v>
      </c>
      <c r="X310" s="35">
        <v>0</v>
      </c>
      <c r="Y310" s="6">
        <f t="shared" si="44"/>
        <v>0.64200000000000002</v>
      </c>
      <c r="Z310" s="6" t="e">
        <f t="shared" si="45"/>
        <v>#DIV/0!</v>
      </c>
      <c r="AA310" s="8">
        <v>0</v>
      </c>
      <c r="AB310" s="8">
        <v>0</v>
      </c>
      <c r="AC310" s="14" t="s">
        <v>536</v>
      </c>
    </row>
    <row r="311" spans="1:29" ht="63">
      <c r="A311" s="3" t="s">
        <v>22</v>
      </c>
      <c r="B311" s="9" t="s">
        <v>447</v>
      </c>
      <c r="C311" s="3" t="s">
        <v>22</v>
      </c>
      <c r="D311" s="5">
        <v>8.4</v>
      </c>
      <c r="E311" s="3" t="s">
        <v>22</v>
      </c>
      <c r="F311" s="36">
        <v>0.95279999999999998</v>
      </c>
      <c r="G311" s="7">
        <f t="shared" si="40"/>
        <v>7.4472000000000005</v>
      </c>
      <c r="H311" s="5">
        <v>0</v>
      </c>
      <c r="I311" s="14">
        <v>0</v>
      </c>
      <c r="J311" s="14">
        <v>0</v>
      </c>
      <c r="K311" s="5">
        <v>0</v>
      </c>
      <c r="L311" s="14">
        <v>0</v>
      </c>
      <c r="M311" s="36">
        <v>0.77400000000000002</v>
      </c>
      <c r="N311" s="14">
        <v>0</v>
      </c>
      <c r="O311" s="14">
        <v>0</v>
      </c>
      <c r="P311" s="36">
        <v>0.77400000000000002</v>
      </c>
      <c r="Q311" s="14">
        <v>0</v>
      </c>
      <c r="R311" s="7">
        <f t="shared" si="41"/>
        <v>6.6732000000000005</v>
      </c>
      <c r="S311" s="6">
        <f t="shared" si="42"/>
        <v>0.77400000000000002</v>
      </c>
      <c r="T311" s="6" t="e">
        <f t="shared" si="43"/>
        <v>#DIV/0!</v>
      </c>
      <c r="U311" s="35">
        <v>0</v>
      </c>
      <c r="V311" s="35">
        <v>0</v>
      </c>
      <c r="W311" s="35">
        <v>0</v>
      </c>
      <c r="X311" s="35">
        <v>0</v>
      </c>
      <c r="Y311" s="6">
        <f t="shared" si="44"/>
        <v>0.77400000000000002</v>
      </c>
      <c r="Z311" s="6" t="e">
        <f t="shared" si="45"/>
        <v>#DIV/0!</v>
      </c>
      <c r="AA311" s="8">
        <v>0</v>
      </c>
      <c r="AB311" s="8">
        <v>0</v>
      </c>
      <c r="AC311" s="14" t="s">
        <v>646</v>
      </c>
    </row>
  </sheetData>
  <autoFilter ref="S18:AB311"/>
  <customSheetViews>
    <customSheetView guid="{500C2F4F-1743-499A-A051-20565DBF52B2}" scale="80" showPageBreaks="1" printArea="1" view="pageBreakPreview">
      <selection activeCell="A13" sqref="A13:AC13"/>
      <colBreaks count="2" manualBreakCount="2">
        <brk id="7" max="23" man="1"/>
        <brk id="18" max="22" man="1"/>
      </colBreaks>
      <pageMargins left="0.78740157480314965" right="0.39370078740157483" top="0.78740157480314965" bottom="0.39370078740157483" header="0.51181102362204722" footer="0.51181102362204722"/>
      <printOptions horizontalCentered="1"/>
      <pageSetup paperSize="9" scale="80" orientation="landscape" r:id="rId1"/>
      <headerFooter alignWithMargins="0"/>
    </customSheetView>
  </customSheetViews>
  <mergeCells count="35">
    <mergeCell ref="A4:AC4"/>
    <mergeCell ref="A15:A18"/>
    <mergeCell ref="B15:B18"/>
    <mergeCell ref="C15:C18"/>
    <mergeCell ref="A8:AC8"/>
    <mergeCell ref="H16:L16"/>
    <mergeCell ref="M16:Q16"/>
    <mergeCell ref="G15:G18"/>
    <mergeCell ref="AA16:AB17"/>
    <mergeCell ref="R15:R18"/>
    <mergeCell ref="P17:P18"/>
    <mergeCell ref="Q17:Q18"/>
    <mergeCell ref="K17:K18"/>
    <mergeCell ref="A12:AC12"/>
    <mergeCell ref="S15:AB15"/>
    <mergeCell ref="F15:F18"/>
    <mergeCell ref="E15:E18"/>
    <mergeCell ref="A5:AC5"/>
    <mergeCell ref="A10:AC10"/>
    <mergeCell ref="AC15:AC18"/>
    <mergeCell ref="A7:AC7"/>
    <mergeCell ref="A13:AC13"/>
    <mergeCell ref="D15:D18"/>
    <mergeCell ref="S16:T17"/>
    <mergeCell ref="W16:X17"/>
    <mergeCell ref="Y16:Z17"/>
    <mergeCell ref="U16:V17"/>
    <mergeCell ref="H15:Q15"/>
    <mergeCell ref="O17:O18"/>
    <mergeCell ref="L17:L18"/>
    <mergeCell ref="H17:H18"/>
    <mergeCell ref="I17:I18"/>
    <mergeCell ref="J17:J18"/>
    <mergeCell ref="M17:M18"/>
    <mergeCell ref="N17:N18"/>
  </mergeCells>
  <dataValidations count="1">
    <dataValidation type="textLength" operator="lessThanOrEqual" allowBlank="1" showInputMessage="1" showErrorMessage="1" errorTitle="Ошибка" error="Допускается ввод не более 900 символов!" sqref="B46">
      <formula1>900</formula1>
    </dataValidation>
  </dataValidations>
  <printOptions horizontalCentered="1"/>
  <pageMargins left="0.78740157480314965" right="0.39370078740157483" top="0.78740157480314965" bottom="0.39370078740157483" header="0.51181102362204722" footer="0.51181102362204722"/>
  <pageSetup paperSize="9" scale="80" orientation="landscape" r:id="rId2"/>
  <headerFooter alignWithMargins="0"/>
  <colBreaks count="2" manualBreakCount="2">
    <brk id="7" max="413" man="1"/>
    <brk id="18" max="4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1Ф</vt:lpstr>
      <vt:lpstr>'1Ф'!Область_печати</vt:lpstr>
    </vt:vector>
  </TitlesOfParts>
  <Company>Datanium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Клепиков Анатолий Сергеевич</cp:lastModifiedBy>
  <cp:lastPrinted>2018-06-19T11:44:26Z</cp:lastPrinted>
  <dcterms:created xsi:type="dcterms:W3CDTF">2009-07-27T10:10:26Z</dcterms:created>
  <dcterms:modified xsi:type="dcterms:W3CDTF">2020-03-23T05:26:28Z</dcterms:modified>
</cp:coreProperties>
</file>