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23775" windowHeight="10590" tabRatio="796"/>
  </bookViews>
  <sheets>
    <sheet name="3 ОС" sheetId="3" r:id="rId1"/>
  </sheets>
  <definedNames>
    <definedName name="_xlnm._FilterDatabase" localSheetId="0" hidden="1">'3 ОС'!$B$21:$D$312</definedName>
    <definedName name="Z_500C2F4F_1743_499A_A051_20565DBF52B2_.wvu.PrintArea" localSheetId="0" hidden="1">'3 ОС'!$A$1:$W$20</definedName>
    <definedName name="_xlnm.Print_Area" localSheetId="0">'3 ОС'!$A$1:$W$312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26" i="3" l="1"/>
  <c r="U24" i="3" l="1"/>
  <c r="V24" i="3"/>
  <c r="U25" i="3"/>
  <c r="V25" i="3"/>
  <c r="U26" i="3"/>
  <c r="V26" i="3"/>
  <c r="U27" i="3"/>
  <c r="V27" i="3"/>
  <c r="U28" i="3"/>
  <c r="V28" i="3"/>
  <c r="U29" i="3"/>
  <c r="V29" i="3"/>
  <c r="U30" i="3"/>
  <c r="V30" i="3"/>
  <c r="U31" i="3"/>
  <c r="V31" i="3"/>
  <c r="U32" i="3"/>
  <c r="V32" i="3"/>
  <c r="U33" i="3"/>
  <c r="V33" i="3"/>
  <c r="U34" i="3"/>
  <c r="V34" i="3"/>
  <c r="U35" i="3"/>
  <c r="V35" i="3"/>
  <c r="U36" i="3"/>
  <c r="V36" i="3"/>
  <c r="U37" i="3"/>
  <c r="V37" i="3"/>
  <c r="U38" i="3"/>
  <c r="V38" i="3"/>
  <c r="U39" i="3"/>
  <c r="V39" i="3"/>
  <c r="U40" i="3"/>
  <c r="V40" i="3"/>
  <c r="U41" i="3"/>
  <c r="V41" i="3"/>
  <c r="U42" i="3"/>
  <c r="V42" i="3"/>
  <c r="U43" i="3"/>
  <c r="V43" i="3"/>
  <c r="U44" i="3"/>
  <c r="V44" i="3"/>
  <c r="U45" i="3"/>
  <c r="V45" i="3"/>
  <c r="U46" i="3"/>
  <c r="V46" i="3"/>
  <c r="U47" i="3"/>
  <c r="V47" i="3"/>
  <c r="U48" i="3"/>
  <c r="V48" i="3"/>
  <c r="U49" i="3"/>
  <c r="V49" i="3"/>
  <c r="U50" i="3"/>
  <c r="V50" i="3"/>
  <c r="U51" i="3"/>
  <c r="V51" i="3"/>
  <c r="U52" i="3"/>
  <c r="V52" i="3"/>
  <c r="U53" i="3"/>
  <c r="V53" i="3"/>
  <c r="U54" i="3"/>
  <c r="V54" i="3"/>
  <c r="U55" i="3"/>
  <c r="V55" i="3"/>
  <c r="U56" i="3"/>
  <c r="V56" i="3"/>
  <c r="U57" i="3"/>
  <c r="V57" i="3"/>
  <c r="U58" i="3"/>
  <c r="V58" i="3"/>
  <c r="U59" i="3"/>
  <c r="V59" i="3"/>
  <c r="U60" i="3"/>
  <c r="V60" i="3"/>
  <c r="U61" i="3"/>
  <c r="V61" i="3"/>
  <c r="U62" i="3"/>
  <c r="V62" i="3"/>
  <c r="U63" i="3"/>
  <c r="V63" i="3"/>
  <c r="U64" i="3"/>
  <c r="V64" i="3"/>
  <c r="U65" i="3"/>
  <c r="V65" i="3"/>
  <c r="U66" i="3"/>
  <c r="V66" i="3"/>
  <c r="U67" i="3"/>
  <c r="V67" i="3"/>
  <c r="U68" i="3"/>
  <c r="V68" i="3"/>
  <c r="U69" i="3"/>
  <c r="V69" i="3"/>
  <c r="U70" i="3"/>
  <c r="V70" i="3"/>
  <c r="U71" i="3"/>
  <c r="V71" i="3"/>
  <c r="U72" i="3"/>
  <c r="V72" i="3"/>
  <c r="U73" i="3"/>
  <c r="V73" i="3"/>
  <c r="U74" i="3"/>
  <c r="V74" i="3"/>
  <c r="U75" i="3"/>
  <c r="V75" i="3"/>
  <c r="U76" i="3"/>
  <c r="V76" i="3"/>
  <c r="U77" i="3"/>
  <c r="V77" i="3"/>
  <c r="U78" i="3"/>
  <c r="V78" i="3"/>
  <c r="U79" i="3"/>
  <c r="V79" i="3"/>
  <c r="U80" i="3"/>
  <c r="V80" i="3"/>
  <c r="U81" i="3"/>
  <c r="V81" i="3"/>
  <c r="U82" i="3"/>
  <c r="V82" i="3"/>
  <c r="U83" i="3"/>
  <c r="V83" i="3"/>
  <c r="U84" i="3"/>
  <c r="V84" i="3"/>
  <c r="U85" i="3"/>
  <c r="V85" i="3"/>
  <c r="U86" i="3"/>
  <c r="V86" i="3"/>
  <c r="U87" i="3"/>
  <c r="V87" i="3"/>
  <c r="U88" i="3"/>
  <c r="V88" i="3"/>
  <c r="U89" i="3"/>
  <c r="V89" i="3"/>
  <c r="U90" i="3"/>
  <c r="V90" i="3"/>
  <c r="U91" i="3"/>
  <c r="V91" i="3"/>
  <c r="U92" i="3"/>
  <c r="V92" i="3"/>
  <c r="U93" i="3"/>
  <c r="V93" i="3"/>
  <c r="U94" i="3"/>
  <c r="V94" i="3"/>
  <c r="U96" i="3"/>
  <c r="V96" i="3"/>
  <c r="U97" i="3"/>
  <c r="V97" i="3"/>
  <c r="U98" i="3"/>
  <c r="V98" i="3"/>
  <c r="U99" i="3"/>
  <c r="V99" i="3"/>
  <c r="U100" i="3"/>
  <c r="V100" i="3"/>
  <c r="U101" i="3"/>
  <c r="V101" i="3"/>
  <c r="U102" i="3"/>
  <c r="V102" i="3"/>
  <c r="U104" i="3"/>
  <c r="V104" i="3"/>
  <c r="U105" i="3"/>
  <c r="V105" i="3"/>
  <c r="U106" i="3"/>
  <c r="V106" i="3"/>
  <c r="U107" i="3"/>
  <c r="V107" i="3"/>
  <c r="U108" i="3"/>
  <c r="V108" i="3"/>
  <c r="U109" i="3"/>
  <c r="V109" i="3"/>
  <c r="U110" i="3"/>
  <c r="V110" i="3"/>
  <c r="U111" i="3"/>
  <c r="V111" i="3"/>
  <c r="U112" i="3"/>
  <c r="V112" i="3"/>
  <c r="U113" i="3"/>
  <c r="V113" i="3"/>
  <c r="U114" i="3"/>
  <c r="V114" i="3"/>
  <c r="U116" i="3"/>
  <c r="V116" i="3"/>
  <c r="U118" i="3"/>
  <c r="V118" i="3"/>
  <c r="U121" i="3"/>
  <c r="V121" i="3"/>
  <c r="U122" i="3"/>
  <c r="V122" i="3"/>
  <c r="U123" i="3"/>
  <c r="V123" i="3"/>
  <c r="U124" i="3"/>
  <c r="V124" i="3"/>
  <c r="U125" i="3"/>
  <c r="V125" i="3"/>
  <c r="U126" i="3"/>
  <c r="V126" i="3"/>
  <c r="U127" i="3"/>
  <c r="V127" i="3"/>
  <c r="U128" i="3"/>
  <c r="V128" i="3"/>
  <c r="U129" i="3"/>
  <c r="V129" i="3"/>
  <c r="U130" i="3"/>
  <c r="V130" i="3"/>
  <c r="U131" i="3"/>
  <c r="V131" i="3"/>
  <c r="U132" i="3"/>
  <c r="V132" i="3"/>
  <c r="U133" i="3"/>
  <c r="V133" i="3"/>
  <c r="U134" i="3"/>
  <c r="V134" i="3"/>
  <c r="U135" i="3"/>
  <c r="V135" i="3"/>
  <c r="U136" i="3"/>
  <c r="V136" i="3"/>
  <c r="U137" i="3"/>
  <c r="V137" i="3"/>
  <c r="U138" i="3"/>
  <c r="V138" i="3"/>
  <c r="U139" i="3"/>
  <c r="V139" i="3"/>
  <c r="U140" i="3"/>
  <c r="V140" i="3"/>
  <c r="U141" i="3"/>
  <c r="V141" i="3"/>
  <c r="U142" i="3"/>
  <c r="V142" i="3"/>
  <c r="U143" i="3"/>
  <c r="V143" i="3"/>
  <c r="U144" i="3"/>
  <c r="V144" i="3"/>
  <c r="U145" i="3"/>
  <c r="V145" i="3"/>
  <c r="U146" i="3"/>
  <c r="V146" i="3"/>
  <c r="U148" i="3"/>
  <c r="V148" i="3"/>
  <c r="U149" i="3"/>
  <c r="V149" i="3"/>
  <c r="U150" i="3"/>
  <c r="V150" i="3"/>
  <c r="U151" i="3"/>
  <c r="V151" i="3"/>
  <c r="U152" i="3"/>
  <c r="V152" i="3"/>
  <c r="U153" i="3"/>
  <c r="V153" i="3"/>
  <c r="U154" i="3"/>
  <c r="V154" i="3"/>
  <c r="U155" i="3"/>
  <c r="V155" i="3"/>
  <c r="U156" i="3"/>
  <c r="V156" i="3"/>
  <c r="U157" i="3"/>
  <c r="V157" i="3"/>
  <c r="U158" i="3"/>
  <c r="V158" i="3"/>
  <c r="U159" i="3"/>
  <c r="V159" i="3"/>
  <c r="U160" i="3"/>
  <c r="V160" i="3"/>
  <c r="U161" i="3"/>
  <c r="V161" i="3"/>
  <c r="U162" i="3"/>
  <c r="V162" i="3"/>
  <c r="U163" i="3"/>
  <c r="V163" i="3"/>
  <c r="U164" i="3"/>
  <c r="V164" i="3"/>
  <c r="U165" i="3"/>
  <c r="V165" i="3"/>
  <c r="U166" i="3"/>
  <c r="V166" i="3"/>
  <c r="U167" i="3"/>
  <c r="V167" i="3"/>
  <c r="U168" i="3"/>
  <c r="V168" i="3"/>
  <c r="U169" i="3"/>
  <c r="V169" i="3"/>
  <c r="U170" i="3"/>
  <c r="V170" i="3"/>
  <c r="U171" i="3"/>
  <c r="V171" i="3"/>
  <c r="U172" i="3"/>
  <c r="V172" i="3"/>
  <c r="U173" i="3"/>
  <c r="V173" i="3"/>
  <c r="U174" i="3"/>
  <c r="V174" i="3"/>
  <c r="U175" i="3"/>
  <c r="V175" i="3"/>
  <c r="U176" i="3"/>
  <c r="V176" i="3"/>
  <c r="U177" i="3"/>
  <c r="V177" i="3"/>
  <c r="U178" i="3"/>
  <c r="V178" i="3"/>
  <c r="U179" i="3"/>
  <c r="V179" i="3"/>
  <c r="U180" i="3"/>
  <c r="V180" i="3"/>
  <c r="U181" i="3"/>
  <c r="V181" i="3"/>
  <c r="U182" i="3"/>
  <c r="V182" i="3"/>
  <c r="U183" i="3"/>
  <c r="V183" i="3"/>
  <c r="U184" i="3"/>
  <c r="V184" i="3"/>
  <c r="U185" i="3"/>
  <c r="V185" i="3"/>
  <c r="U186" i="3"/>
  <c r="V186" i="3"/>
  <c r="U187" i="3"/>
  <c r="V187" i="3"/>
  <c r="U188" i="3"/>
  <c r="V188" i="3"/>
  <c r="U189" i="3"/>
  <c r="V189" i="3"/>
  <c r="U190" i="3"/>
  <c r="V190" i="3"/>
  <c r="U191" i="3"/>
  <c r="V191" i="3"/>
  <c r="U192" i="3"/>
  <c r="V192" i="3"/>
  <c r="U193" i="3"/>
  <c r="V193" i="3"/>
  <c r="U194" i="3"/>
  <c r="V194" i="3"/>
  <c r="U195" i="3"/>
  <c r="V195" i="3"/>
  <c r="U196" i="3"/>
  <c r="V196" i="3"/>
  <c r="U197" i="3"/>
  <c r="V197" i="3"/>
  <c r="U198" i="3"/>
  <c r="V198" i="3"/>
  <c r="U199" i="3"/>
  <c r="V199" i="3"/>
  <c r="U200" i="3"/>
  <c r="V200" i="3"/>
  <c r="U201" i="3"/>
  <c r="V201" i="3"/>
  <c r="U202" i="3"/>
  <c r="V202" i="3"/>
  <c r="U203" i="3"/>
  <c r="V203" i="3"/>
  <c r="U204" i="3"/>
  <c r="V204" i="3"/>
  <c r="U205" i="3"/>
  <c r="V205" i="3"/>
  <c r="U206" i="3"/>
  <c r="V206" i="3"/>
  <c r="U207" i="3"/>
  <c r="V207" i="3"/>
  <c r="U208" i="3"/>
  <c r="V208" i="3"/>
  <c r="U209" i="3"/>
  <c r="V209" i="3"/>
  <c r="U210" i="3"/>
  <c r="V210" i="3"/>
  <c r="U211" i="3"/>
  <c r="V211" i="3"/>
  <c r="U212" i="3"/>
  <c r="V212" i="3"/>
  <c r="U213" i="3"/>
  <c r="V213" i="3"/>
  <c r="U214" i="3"/>
  <c r="V214" i="3"/>
  <c r="U215" i="3"/>
  <c r="V215" i="3"/>
  <c r="U216" i="3"/>
  <c r="V216" i="3"/>
  <c r="U217" i="3"/>
  <c r="V217" i="3"/>
  <c r="U218" i="3"/>
  <c r="V218" i="3"/>
  <c r="U219" i="3"/>
  <c r="V219" i="3"/>
  <c r="U220" i="3"/>
  <c r="V220" i="3"/>
  <c r="U221" i="3"/>
  <c r="V221" i="3"/>
  <c r="U222" i="3"/>
  <c r="V222" i="3"/>
  <c r="U223" i="3"/>
  <c r="V223" i="3"/>
  <c r="U224" i="3"/>
  <c r="V224" i="3"/>
  <c r="U225" i="3"/>
  <c r="V225" i="3"/>
  <c r="U226" i="3"/>
  <c r="V226" i="3"/>
  <c r="U227" i="3"/>
  <c r="V227" i="3"/>
  <c r="U228" i="3"/>
  <c r="V228" i="3"/>
  <c r="U229" i="3"/>
  <c r="V229" i="3"/>
  <c r="U230" i="3"/>
  <c r="V230" i="3"/>
  <c r="U231" i="3"/>
  <c r="V231" i="3"/>
  <c r="U232" i="3"/>
  <c r="V232" i="3"/>
  <c r="U233" i="3"/>
  <c r="V233" i="3"/>
  <c r="U234" i="3"/>
  <c r="V234" i="3"/>
  <c r="U235" i="3"/>
  <c r="V235" i="3"/>
  <c r="U236" i="3"/>
  <c r="V236" i="3"/>
  <c r="U237" i="3"/>
  <c r="V237" i="3"/>
  <c r="U238" i="3"/>
  <c r="V238" i="3"/>
  <c r="U239" i="3"/>
  <c r="V239" i="3"/>
  <c r="U240" i="3"/>
  <c r="V240" i="3"/>
  <c r="U241" i="3"/>
  <c r="V241" i="3"/>
  <c r="U242" i="3"/>
  <c r="V242" i="3"/>
  <c r="U243" i="3"/>
  <c r="V243" i="3"/>
  <c r="U244" i="3"/>
  <c r="V244" i="3"/>
  <c r="U245" i="3"/>
  <c r="V245" i="3"/>
  <c r="U246" i="3"/>
  <c r="V246" i="3"/>
  <c r="U247" i="3"/>
  <c r="V247" i="3"/>
  <c r="U248" i="3"/>
  <c r="V248" i="3"/>
  <c r="U249" i="3"/>
  <c r="V249" i="3"/>
  <c r="U250" i="3"/>
  <c r="V250" i="3"/>
  <c r="U251" i="3"/>
  <c r="V251" i="3"/>
  <c r="U252" i="3"/>
  <c r="V252" i="3"/>
  <c r="U253" i="3"/>
  <c r="V253" i="3"/>
  <c r="U254" i="3"/>
  <c r="V254" i="3"/>
  <c r="U255" i="3"/>
  <c r="V255" i="3"/>
  <c r="U256" i="3"/>
  <c r="V256" i="3"/>
  <c r="U257" i="3"/>
  <c r="V257" i="3"/>
  <c r="U258" i="3"/>
  <c r="V258" i="3"/>
  <c r="U259" i="3"/>
  <c r="V259" i="3"/>
  <c r="U260" i="3"/>
  <c r="V260" i="3"/>
  <c r="U261" i="3"/>
  <c r="V261" i="3"/>
  <c r="U262" i="3"/>
  <c r="V262" i="3"/>
  <c r="U263" i="3"/>
  <c r="V263" i="3"/>
  <c r="U264" i="3"/>
  <c r="V264" i="3"/>
  <c r="U265" i="3"/>
  <c r="V265" i="3"/>
  <c r="U266" i="3"/>
  <c r="V266" i="3"/>
  <c r="U267" i="3"/>
  <c r="V267" i="3"/>
  <c r="U268" i="3"/>
  <c r="V268" i="3"/>
  <c r="U269" i="3"/>
  <c r="V269" i="3"/>
  <c r="U270" i="3"/>
  <c r="V270" i="3"/>
  <c r="U271" i="3"/>
  <c r="V271" i="3"/>
  <c r="U272" i="3"/>
  <c r="V272" i="3"/>
  <c r="U273" i="3"/>
  <c r="V273" i="3"/>
  <c r="U274" i="3"/>
  <c r="V274" i="3"/>
  <c r="U275" i="3"/>
  <c r="V275" i="3"/>
  <c r="U276" i="3"/>
  <c r="V276" i="3"/>
  <c r="U277" i="3"/>
  <c r="V277" i="3"/>
  <c r="U278" i="3"/>
  <c r="V278" i="3"/>
  <c r="U279" i="3"/>
  <c r="V279" i="3"/>
  <c r="U280" i="3"/>
  <c r="V280" i="3"/>
  <c r="U281" i="3"/>
  <c r="V281" i="3"/>
  <c r="U282" i="3"/>
  <c r="V282" i="3"/>
  <c r="U283" i="3"/>
  <c r="V283" i="3"/>
  <c r="U284" i="3"/>
  <c r="V284" i="3"/>
  <c r="U285" i="3"/>
  <c r="V285" i="3"/>
  <c r="U286" i="3"/>
  <c r="V286" i="3"/>
  <c r="U287" i="3"/>
  <c r="V287" i="3"/>
  <c r="U288" i="3"/>
  <c r="V288" i="3"/>
  <c r="U289" i="3"/>
  <c r="V289" i="3"/>
  <c r="U290" i="3"/>
  <c r="V290" i="3"/>
  <c r="U291" i="3"/>
  <c r="V291" i="3"/>
  <c r="U292" i="3"/>
  <c r="V292" i="3"/>
  <c r="U293" i="3"/>
  <c r="V293" i="3"/>
  <c r="U294" i="3"/>
  <c r="V294" i="3"/>
  <c r="U295" i="3"/>
  <c r="V295" i="3"/>
  <c r="U296" i="3"/>
  <c r="V296" i="3"/>
  <c r="U297" i="3"/>
  <c r="V297" i="3"/>
  <c r="U298" i="3"/>
  <c r="V298" i="3"/>
  <c r="U299" i="3"/>
  <c r="V299" i="3"/>
  <c r="U300" i="3"/>
  <c r="V300" i="3"/>
  <c r="U301" i="3"/>
  <c r="V301" i="3"/>
  <c r="U302" i="3"/>
  <c r="V302" i="3"/>
  <c r="U303" i="3"/>
  <c r="V303" i="3"/>
  <c r="U304" i="3"/>
  <c r="V304" i="3"/>
  <c r="U305" i="3"/>
  <c r="V305" i="3"/>
  <c r="U306" i="3"/>
  <c r="V306" i="3"/>
  <c r="U307" i="3"/>
  <c r="V307" i="3"/>
  <c r="U308" i="3"/>
  <c r="V308" i="3"/>
  <c r="U309" i="3"/>
  <c r="V309" i="3"/>
  <c r="U310" i="3"/>
  <c r="V310" i="3"/>
  <c r="U311" i="3"/>
  <c r="V311" i="3"/>
  <c r="U312" i="3"/>
  <c r="V312" i="3"/>
  <c r="D147" i="3" l="1"/>
  <c r="D120" i="3"/>
  <c r="D117" i="3"/>
  <c r="D115" i="3"/>
  <c r="D103" i="3"/>
  <c r="D95" i="3"/>
  <c r="D23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E147" i="3"/>
  <c r="E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E117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E115" i="3"/>
  <c r="E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G95" i="3"/>
  <c r="H95" i="3"/>
  <c r="I95" i="3"/>
  <c r="J95" i="3"/>
  <c r="K95" i="3"/>
  <c r="L95" i="3"/>
  <c r="M95" i="3"/>
  <c r="N95" i="3"/>
  <c r="O95" i="3"/>
  <c r="P95" i="3"/>
  <c r="Q95" i="3"/>
  <c r="R95" i="3"/>
  <c r="E95" i="3"/>
  <c r="E23" i="3"/>
  <c r="L23" i="3"/>
  <c r="M23" i="3"/>
  <c r="N23" i="3"/>
  <c r="O23" i="3"/>
  <c r="P23" i="3"/>
  <c r="Q23" i="3"/>
  <c r="R23" i="3"/>
  <c r="G23" i="3"/>
  <c r="H23" i="3"/>
  <c r="I23" i="3"/>
  <c r="J23" i="3"/>
  <c r="K23" i="3"/>
  <c r="F147" i="3"/>
  <c r="F120" i="3"/>
  <c r="F103" i="3"/>
  <c r="F95" i="3"/>
  <c r="F23" i="3"/>
  <c r="Q22" i="3" l="1"/>
  <c r="M22" i="3"/>
  <c r="U23" i="3"/>
  <c r="V23" i="3"/>
  <c r="U120" i="3"/>
  <c r="V120" i="3"/>
  <c r="U95" i="3"/>
  <c r="V95" i="3"/>
  <c r="U103" i="3"/>
  <c r="V103" i="3"/>
  <c r="U147" i="3"/>
  <c r="V147" i="3"/>
  <c r="R22" i="3"/>
  <c r="E119" i="3"/>
  <c r="K22" i="3"/>
  <c r="Q119" i="3"/>
  <c r="M119" i="3"/>
  <c r="I119" i="3"/>
  <c r="G22" i="3"/>
  <c r="N22" i="3"/>
  <c r="R119" i="3"/>
  <c r="N119" i="3"/>
  <c r="J119" i="3"/>
  <c r="D119" i="3"/>
  <c r="D22" i="3"/>
  <c r="L119" i="3"/>
  <c r="H119" i="3"/>
  <c r="P119" i="3"/>
  <c r="O119" i="3"/>
  <c r="K119" i="3"/>
  <c r="G119" i="3"/>
  <c r="G21" i="3" s="1"/>
  <c r="P22" i="3"/>
  <c r="L22" i="3"/>
  <c r="H22" i="3"/>
  <c r="E22" i="3"/>
  <c r="E21" i="3" s="1"/>
  <c r="J22" i="3"/>
  <c r="I22" i="3"/>
  <c r="O22" i="3"/>
  <c r="F117" i="3"/>
  <c r="V117" i="3" s="1"/>
  <c r="F115" i="3"/>
  <c r="U115" i="3" s="1"/>
  <c r="Q21" i="3" l="1"/>
  <c r="I21" i="3"/>
  <c r="M21" i="3"/>
  <c r="L21" i="3"/>
  <c r="N21" i="3"/>
  <c r="R21" i="3"/>
  <c r="K21" i="3"/>
  <c r="V115" i="3"/>
  <c r="U117" i="3"/>
  <c r="J21" i="3"/>
  <c r="P21" i="3"/>
  <c r="D21" i="3"/>
  <c r="O21" i="3"/>
  <c r="H21" i="3"/>
  <c r="F119" i="3"/>
  <c r="U119" i="3" s="1"/>
  <c r="F22" i="3"/>
  <c r="U22" i="3" s="1"/>
  <c r="V22" i="3" l="1"/>
  <c r="V119" i="3"/>
  <c r="F21" i="3"/>
  <c r="F20" i="3"/>
  <c r="G20" i="3" s="1"/>
  <c r="H20" i="3" s="1"/>
  <c r="I20" i="3" s="1"/>
  <c r="J20" i="3" s="1"/>
  <c r="K20" i="3" s="1"/>
  <c r="L20" i="3" s="1"/>
  <c r="M20" i="3" s="1"/>
  <c r="V21" i="3" l="1"/>
  <c r="U21" i="3"/>
  <c r="N20" i="3"/>
  <c r="O20" i="3" s="1"/>
  <c r="P20" i="3" s="1"/>
  <c r="Q20" i="3" s="1"/>
  <c r="R20" i="3" s="1"/>
  <c r="S20" i="3" s="1"/>
  <c r="T20" i="3" s="1"/>
  <c r="U20" i="3" s="1"/>
  <c r="V20" i="3" s="1"/>
  <c r="W20" i="3" s="1"/>
</calcChain>
</file>

<file path=xl/sharedStrings.xml><?xml version="1.0" encoding="utf-8"?>
<sst xmlns="http://schemas.openxmlformats.org/spreadsheetml/2006/main" count="1209" uniqueCount="454">
  <si>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</si>
  <si>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</si>
  <si>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</si>
  <si>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</si>
  <si>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</si>
  <si>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</si>
  <si>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</si>
  <si>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</si>
  <si>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</si>
  <si>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</si>
  <si>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</si>
  <si>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</si>
  <si>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км ЛЭП</t>
  </si>
  <si>
    <t>Приложение  № 3</t>
  </si>
  <si>
    <t>Номер группы инвестиционных проектов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</si>
  <si>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</si>
  <si>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</si>
  <si>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%</t>
  </si>
  <si>
    <t>1.1.1</t>
  </si>
  <si>
    <t>1.1.3</t>
  </si>
  <si>
    <t>1.2.1</t>
  </si>
  <si>
    <t>1.2.3</t>
  </si>
  <si>
    <t>1.4.1</t>
  </si>
  <si>
    <t>2.1.3</t>
  </si>
  <si>
    <t>2.1.4</t>
  </si>
  <si>
    <t>2.2.2</t>
  </si>
  <si>
    <t>2.2.3</t>
  </si>
  <si>
    <t>Форма 3. Отчет об исполнении плана ввода основных средств по инвестиционным проектам инвестиционной программы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</si>
  <si>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</si>
  <si>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</si>
  <si>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</si>
  <si>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</si>
  <si>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нд</t>
  </si>
  <si>
    <t>ПС 220/110 кВ Шелехово (реконструкция)</t>
  </si>
  <si>
    <t>Перевод РП-10 кВ Марково в ПС 35 кВ Марково (Т-1 Т-2 по 16 МВА, ОРУ-35 кВ, КРУН)</t>
  </si>
  <si>
    <t>Реконструкция ПС Октябрьская</t>
  </si>
  <si>
    <t>Реконструкция электрические сети 10/0,4кВ р.п.Новобирюсинский (инв.№8000261852)</t>
  </si>
  <si>
    <t xml:space="preserve">Реконструкция и модернизация ВЧ каналов на на объектах ЗЭС </t>
  </si>
  <si>
    <t>Замена вводов  на ПС СЭС</t>
  </si>
  <si>
    <t>Замена  АБ и ВАЗП на ПС СЭС</t>
  </si>
  <si>
    <t>Замена  разрядников  на ОПН  на ПС СЭС</t>
  </si>
  <si>
    <t>Реконструкция ВЛ-35 кВ СПП- Эдучанка</t>
  </si>
  <si>
    <t xml:space="preserve">Реконструкция ПС-35/6 кВ "Осиновская" </t>
  </si>
  <si>
    <t>Реконструкция  ВЛ-35 кВ Леоново -Калтук</t>
  </si>
  <si>
    <t>Реконструкция ПС 110/10  Осетрово для подключения НПС-6</t>
  </si>
  <si>
    <t>Модернизация (расширение) ССПИ ПС 110 кВ Урик</t>
  </si>
  <si>
    <t>Реконструкция ВЛ-10-0,4 кВ с КТП ЦЭС</t>
  </si>
  <si>
    <t>Реконструкция «Здания диспетчерского пункта», инв.№7000010237 (АБК Новонукутск)</t>
  </si>
  <si>
    <t>Оборудование не требующее монтажа</t>
  </si>
  <si>
    <t>Создание САОН Иркутско-Черемховского энергорайона</t>
  </si>
  <si>
    <t>Строительство ЛЭП-10 ПС Бытовая -Мамоны (перевод нагрузки с ПС Максимовская на ПС Бытовая)</t>
  </si>
  <si>
    <t>ПС 220/110/10 кВ Восточная с ВЛ-220 кВ "Иркутская - Восточная  и ВЛ 110 кВ"</t>
  </si>
  <si>
    <t>ПС 110 кВ Новая Лисиха с ВЛ 110 кВ</t>
  </si>
  <si>
    <t>ПС 110 кВ Дачная</t>
  </si>
  <si>
    <t>Электрические сети 35,0,4 кВ с ТП 35/0,4 кВ в п.Мурино Слюдянского района</t>
  </si>
  <si>
    <t>Электрические сети 10 и 0,4 кВ п.Б.Коты Иркутского района</t>
  </si>
  <si>
    <t>ПС 110 кВ Патроны с ВЛ 110 кВ</t>
  </si>
  <si>
    <t>Строительство электрической сети в Мамонском МО в границах ЖСК "Сотрудник ОМОН"</t>
  </si>
  <si>
    <t xml:space="preserve">Строительство второй цепи ВЛ-110 кВ Гидростроитель - Зяба-Кежма-Видим - Черная - Коршуниха </t>
  </si>
  <si>
    <t xml:space="preserve">Строительство второй цепи ВЛ-110 кВ  Коршуниха - Хребтовая - Семигорск - Ручей - Усть-Кут -Лена </t>
  </si>
  <si>
    <t>ВЛ 35 кВ ПС Киренга- ПС Небель</t>
  </si>
  <si>
    <t>Строительство ВЛ 10 кВ ПС Покровская - п. Плишкино</t>
  </si>
  <si>
    <t>Строительство ПС 220/35/10 кВ Столбово с ВЛ 35 кВ Столбово – Усть-Куда, ВЛ 10 кВ и заходом ВЛ 220 кВ</t>
  </si>
  <si>
    <t>Строительство ВЛ-10-6-0,4 кВ для обеспечения технологического присоединения потребителей ЦЭС</t>
  </si>
  <si>
    <t>Отчет о реализации инвестиционной программы __________ОАО "Иркутская электросетевая компания"___________________________________________________________________</t>
  </si>
  <si>
    <t>Утвержденные плановые значения показателей приведены в соответствии с  ___Приказ Минэнерго России от 25.11.2014 г. № 861  «Об утверждении инвестиционной программы ОАО «Иркутская электросетевая компания» на 2015 – 2019 годы»___________________________________________________________________________</t>
  </si>
  <si>
    <t>Г</t>
  </si>
  <si>
    <t>1.1.110</t>
  </si>
  <si>
    <t>1.1.4</t>
  </si>
  <si>
    <t>1.1.107</t>
  </si>
  <si>
    <t>1.1.5</t>
  </si>
  <si>
    <t>1.1.127</t>
  </si>
  <si>
    <t>1.1.6</t>
  </si>
  <si>
    <t>Реконструкция ТП (замена РУ-6/10 кВ на RM-6) и ПС</t>
  </si>
  <si>
    <t>1.1.126</t>
  </si>
  <si>
    <t>Развитие сетей 10 кВ ПС 220/10 кВ Восточная</t>
  </si>
  <si>
    <t>1.1.120</t>
  </si>
  <si>
    <t>1.1.8</t>
  </si>
  <si>
    <t>1.1.124</t>
  </si>
  <si>
    <t>Реконструкция  КЛ 0,4/6-10 кВ</t>
  </si>
  <si>
    <t>1.1.130</t>
  </si>
  <si>
    <t>1.1.10</t>
  </si>
  <si>
    <t>1.3.15</t>
  </si>
  <si>
    <t>1.1.11</t>
  </si>
  <si>
    <t>Компенсация емкостных токов</t>
  </si>
  <si>
    <t>1.1.12</t>
  </si>
  <si>
    <t>1.1.131</t>
  </si>
  <si>
    <t>1.1.17</t>
  </si>
  <si>
    <t>1.1.18</t>
  </si>
  <si>
    <t>1.2.9</t>
  </si>
  <si>
    <t>1.1.19</t>
  </si>
  <si>
    <t>Телемеханика распредсетей 10/6/0,4 кВ</t>
  </si>
  <si>
    <t>1.3.16</t>
  </si>
  <si>
    <t>1.1.21</t>
  </si>
  <si>
    <t>Реконструкция телемеханики системных подстанций</t>
  </si>
  <si>
    <t>1.3.17</t>
  </si>
  <si>
    <t>1.1.22</t>
  </si>
  <si>
    <t>1.1.23</t>
  </si>
  <si>
    <t>1.1.24</t>
  </si>
  <si>
    <t>1.1.111</t>
  </si>
  <si>
    <t>1.1.26</t>
  </si>
  <si>
    <t>Перевод сетей 6/10 кВ</t>
  </si>
  <si>
    <t>1.1.115</t>
  </si>
  <si>
    <t>1.1.27</t>
  </si>
  <si>
    <t>1.1.28</t>
  </si>
  <si>
    <t>1.1.30</t>
  </si>
  <si>
    <t>1.1.31</t>
  </si>
  <si>
    <t>1.1.33</t>
  </si>
  <si>
    <t>1.1.34</t>
  </si>
  <si>
    <t>1.1.128</t>
  </si>
  <si>
    <t>1.1.35</t>
  </si>
  <si>
    <t>1.1.113</t>
  </si>
  <si>
    <t>1.1.38</t>
  </si>
  <si>
    <t>1.2.11</t>
  </si>
  <si>
    <t>ПС 110/10/6 кВ РКК-2 с КЛ-110 кВ Кировская  -  ПП-3 -  РКК-2</t>
  </si>
  <si>
    <t>2.1.34</t>
  </si>
  <si>
    <t>2.1.32</t>
  </si>
  <si>
    <t>2.1.35</t>
  </si>
  <si>
    <t>1.2.6</t>
  </si>
  <si>
    <t>2.1.36</t>
  </si>
  <si>
    <t>2.1.31</t>
  </si>
  <si>
    <t>ПС 220 кВ Левобережная с ВЛ 220 кВ</t>
  </si>
  <si>
    <t>2.1.33</t>
  </si>
  <si>
    <t>2.1.30</t>
  </si>
  <si>
    <t>1.2.13</t>
  </si>
  <si>
    <t>1.2.14</t>
  </si>
  <si>
    <t>2.1.29</t>
  </si>
  <si>
    <t>2.2.9</t>
  </si>
  <si>
    <t>Корпоративная информационная сеть ЮЭС</t>
  </si>
  <si>
    <t>2.2.12</t>
  </si>
  <si>
    <t>Техническое перевооружение и реконструкция</t>
  </si>
  <si>
    <t>2.1.14</t>
  </si>
  <si>
    <t>2.1.5</t>
  </si>
  <si>
    <t>1.1.53</t>
  </si>
  <si>
    <t>2.1.6</t>
  </si>
  <si>
    <t>1.1.51</t>
  </si>
  <si>
    <t>1.1.42</t>
  </si>
  <si>
    <t>2.1.8</t>
  </si>
  <si>
    <t>2.1.10</t>
  </si>
  <si>
    <t>2.1.11</t>
  </si>
  <si>
    <t>2.1.12</t>
  </si>
  <si>
    <t>2.1.13</t>
  </si>
  <si>
    <t>2.1.15</t>
  </si>
  <si>
    <t>2.1.17</t>
  </si>
  <si>
    <t>2.1.19</t>
  </si>
  <si>
    <t>2.1.20</t>
  </si>
  <si>
    <t>2.1.23</t>
  </si>
  <si>
    <t>2.1.26</t>
  </si>
  <si>
    <t>2.1.27</t>
  </si>
  <si>
    <t>2.1.28</t>
  </si>
  <si>
    <t>1.3.4</t>
  </si>
  <si>
    <t>1.3.6</t>
  </si>
  <si>
    <t>Новое строительство</t>
  </si>
  <si>
    <t>2.2.7</t>
  </si>
  <si>
    <t>2.2.10</t>
  </si>
  <si>
    <t>2.2.11</t>
  </si>
  <si>
    <t xml:space="preserve">Объекты реконструкции для обеспечения технологического присоединения к электрическим сетям ВЛ-10/0,4 кВ ЗЭС </t>
  </si>
  <si>
    <t>1.3.10</t>
  </si>
  <si>
    <t xml:space="preserve">Телемеханизация ПС ЗЭС в рамках проекта ССПИ (АСУ ТП ПС 500кВ Тайшет прсоедин. 110кВ, 35кВ, 10кВ) </t>
  </si>
  <si>
    <t>1.3.9</t>
  </si>
  <si>
    <t>Автоматизированная информационно-измерительная система коммерческого учета электроэнергии ЗЭС</t>
  </si>
  <si>
    <t>Объекты строительства для обеспечения технологического присоединения к электрическим сетям ВЛ-10/0,4 кВ ЗЭС</t>
  </si>
  <si>
    <t>Автоматизированная информационно-измерительная система коммерческого учета электроэнергии потребителей 0,4 кВ СЭС (АИИС КУЭ)</t>
  </si>
  <si>
    <t>Замена  ОД-КЗ и ВМ-110 кВ на ВЭ-110</t>
  </si>
  <si>
    <t>Замена выключателей  220 кВ на элегазовые</t>
  </si>
  <si>
    <t xml:space="preserve">Замена фиксирующих приборов ПС СЭС </t>
  </si>
  <si>
    <t>Реконструкция распределительных сетей 10/0,4 кв СЭС</t>
  </si>
  <si>
    <t>Замена оборудования телемеханики  на ПС СЭС</t>
  </si>
  <si>
    <t>Пожароохранные мероприятия на объектах ИЭСК</t>
  </si>
  <si>
    <t xml:space="preserve">Приобретение объектов сетевой инфроструктуры и ЗУ под объектами </t>
  </si>
  <si>
    <t xml:space="preserve">ПС 35/10 кВ "Сельхозкомплекс" замена КРУН-10 на КРУН-10 типа К-59  </t>
  </si>
  <si>
    <t>ВЛ 110 кВ Иркутская ТЭЦ-10 блок 4– ГПП-1 (ШП-13) и ВЛ 110 кВ Иркутская ТЭЦ-10 – Иркутская (ШП-14) от ГПП-1 до ГПП-2, ВЛ 110 кВ Иркутская ТЭЦ-10 блок-</t>
  </si>
  <si>
    <t>Автоматизированная информационно-измерительная система коммерческого учета электроэнергии ЦЭС  (АИИС КУЭ )</t>
  </si>
  <si>
    <t>Реконструкция ВЛ 110 кВ "Тельма - Новожилкино" с подключением от ВЛ 110 кВ "Цемзавод - Усольская, Цемзавод - Вокзальная"</t>
  </si>
  <si>
    <t>ПС-110/35кВ "ЗГО" Реконструкция ОРУ- 35кВ, ЗРУ-6 кВ с ячейками, замена АБ СК-8 и подзарядных агрегатов ВАЗП на АБ типа GRoE и зар-подзар. уст-ва ВТЗП</t>
  </si>
  <si>
    <t>ВЛ-35кВ ПС "УЗГО" - ПС"Железнодорожник"</t>
  </si>
  <si>
    <t>Реконструкция защит ПС 35-500 кВ ЦЭС</t>
  </si>
  <si>
    <t>КЛ-35 кВ ПС Прибрежная-ПС № 1</t>
  </si>
  <si>
    <t>ПС 220/110/35/6 кВ Черемхово с присоединением существующих ВЛ 220 кВ, ВЛ 110 кВ, ВЛ 35 кВ, ВЛ 6 кВ и ВЛ 110 кВ Черемхово-Оса</t>
  </si>
  <si>
    <t>ВЛ-10 кВ ПС "Пионерская-Тальяны" с ответвлениями на д.Ивановка и д.Ходарей</t>
  </si>
  <si>
    <t>Принятие основных средств и нематериальных активов к бухгалтерскому учету в год 2019</t>
  </si>
  <si>
    <t>за год _2019_______</t>
  </si>
  <si>
    <t>Год раскрытия информации: ___2020______ год</t>
  </si>
  <si>
    <t>Отклонение от плана ввода основных средств года 2019</t>
  </si>
  <si>
    <t xml:space="preserve">ВСЕГО, </t>
  </si>
  <si>
    <t>1.1.</t>
  </si>
  <si>
    <t>Энергосбережение и повышение энергетической эффективности</t>
  </si>
  <si>
    <t>Замена грозотроса на ВЛ-500, ВЛ-220 кВ</t>
  </si>
  <si>
    <t>ПС-500/220/110/35/10/6 "Иркутская" Замена МВ-220 кВ на элегазовый</t>
  </si>
  <si>
    <t>ПС-500/220/110/35/10/6 "Иркутская" Реконструкция электромагнитной блокировки ГПП-1, ГПП-2</t>
  </si>
  <si>
    <t>ПС-500/220/110/35/10/6 "Иркутская" Реконструкция щитов собственных нужд 0,4кВ, щитов постоянного тока ГПП-1, ГПП-2</t>
  </si>
  <si>
    <t>ПС-500/220/110/35/10/6 "Иркутская" Реконструкция кабельного хозяйства ГПП-1, ГПП-2</t>
  </si>
  <si>
    <t>ПС-500/220/110/35/10/6 кВ "Иркутская" Замена РВС-110 (РВС-33) на ОПН-110, РВС-35 на ОПН-35</t>
  </si>
  <si>
    <t>ПС-500/220/110/35/10/6 "Иркутская" Замена МВ-110 на элегазовый</t>
  </si>
  <si>
    <t>ПС-500/220/110/35/10/6 "Иркутская" Замена ГРВ СК7-10, ГРВ СК11-14</t>
  </si>
  <si>
    <t xml:space="preserve">Замена РВС-110-35-10 кВ на ОПН-110-35-10 кВ по ПС ЦЭС (ПРП, Пионерская, Вокзальная, ЗГО, Белореченская, Черемхово, Огнеупоры, Карьерная, Кутулик-110, </t>
  </si>
  <si>
    <t>Реконструкция ПС 35/10 кВ Оёк 
(перевод на напряжение 110кВ)</t>
  </si>
  <si>
    <t>Реконструкция ПС 110/35/10 кВ Оса 
(перевод на напряжение 220 кВ: строительство ОРУ 220 кВ, АТ 220 кВ, БСК, УШР, ССПИ) с заходом ВЛ 220 кВ</t>
  </si>
  <si>
    <t>Реконструкция ПС 110/10 кВ Карлук  
(замена трансформаторов, монтаж ОРУ-35)</t>
  </si>
  <si>
    <t>Реконструкция ПС 35/10 кВ ВЭС (замена разрядников РВС-35  на ОПН-35)</t>
  </si>
  <si>
    <t>Реконструкция ПС 110/35/10 кВ "Хомутово" (реконструкция  ОРУ-35кВ: замена МВ 35 кВ на ВВ 35 кВ, устройств РЗА 7 прис., установка резервного ШУОТ )</t>
  </si>
  <si>
    <t>Реконструкция ПС 35/10 кВ "Черёмушки " (реконструкция  ОРУ-35кВ: замена МВ 35 кВ на ВВ 35 кВ, устройств РЗА 8 прис.)</t>
  </si>
  <si>
    <t>Реконструкция ПС 35/10 кВ "Коты" (реконструкция  ОРУ-35кВ: замена МВ 35 кВ на ВВ 35 кВ, устройств РЗА 9 прис.)</t>
  </si>
  <si>
    <t>Реконструкция ПС 110/10 кВ "Ново-Ленино"
(замена ОД 110 кВ на ЭВ 110 кВ с реконструкцией защит трансформаторов 2 прис.)</t>
  </si>
  <si>
    <t>Реконструкция ПС 110/10/6 кВ Электрокотельная
(установка 1 резервного ШУОТ)</t>
  </si>
  <si>
    <t>1.1.40</t>
  </si>
  <si>
    <t>Реконструкция ПС 110/35/10 кВ Баяндай
(замена БСК, УШР, ССПИ)</t>
  </si>
  <si>
    <t>1.1.41</t>
  </si>
  <si>
    <t>Реконструкция ПС 110/10 кВ Харбатово
(замена РВС 110 кВ на ОПН 110 кВ, замена АКБ, ВЗУ)</t>
  </si>
  <si>
    <t>Реконструкция ВЛ 110 кВ Усть-Орда - Тихоновка</t>
  </si>
  <si>
    <t>1.1.46</t>
  </si>
  <si>
    <t>Реконструкция ВЛ 35 кВ Жигалово -Чикан</t>
  </si>
  <si>
    <t>1.1.47</t>
  </si>
  <si>
    <t xml:space="preserve">Реконструкция ВЛ 35 кВ Качуг-Верхоленск </t>
  </si>
  <si>
    <t>1.1.48</t>
  </si>
  <si>
    <t>Реконструкция ВЛ 35 кВ Новая Уда - Молька</t>
  </si>
  <si>
    <t>1.1.49</t>
  </si>
  <si>
    <t>Реконструкция ВЛ 35кВ Знаменка-Тимошино</t>
  </si>
  <si>
    <t>Реконструкция распред сетей 10-0,4 кВ с целью приведения качества напряжения в соответствие с ГОСТ-13109-97</t>
  </si>
  <si>
    <t>1.1.52</t>
  </si>
  <si>
    <t>Реконструкция ВЛ 10 кВ Жигалово-Петрово</t>
  </si>
  <si>
    <t>Объекты реконструкции для обеспечения технологического присоединения к электрическим сетям ВЛ-10/0,4 кВ ВЭС</t>
  </si>
  <si>
    <t>1.1.59</t>
  </si>
  <si>
    <t xml:space="preserve">Реконструкция защит присоединений 6кВ на ПС 110/6кВ Стеклозавод </t>
  </si>
  <si>
    <t>1.1.71</t>
  </si>
  <si>
    <t xml:space="preserve">Реконструкция ПС 220/110/10кВ Тулун установка АТ </t>
  </si>
  <si>
    <t>1.1.72</t>
  </si>
  <si>
    <t xml:space="preserve">Реконструкция ПС 110кВ Юрты с заменой МВ10кВ на ваакумные и реконструкция защит </t>
  </si>
  <si>
    <t>1.1.73</t>
  </si>
  <si>
    <t>1.1.74</t>
  </si>
  <si>
    <t>1.1.75</t>
  </si>
  <si>
    <t>1.1.77</t>
  </si>
  <si>
    <t>1.1.78</t>
  </si>
  <si>
    <t>1.1.79</t>
  </si>
  <si>
    <t>1.1.80</t>
  </si>
  <si>
    <t>1.1.81</t>
  </si>
  <si>
    <t>1.1.82</t>
  </si>
  <si>
    <t xml:space="preserve">Замена реакторов 500 кВ на БПП 500 </t>
  </si>
  <si>
    <t>1.1.83</t>
  </si>
  <si>
    <t>1.1.85</t>
  </si>
  <si>
    <t>ПС 110/10 кВ Северная реконструкция 2</t>
  </si>
  <si>
    <t>1.1.95</t>
  </si>
  <si>
    <t xml:space="preserve">Реконструкция ПС 220/110/35 Коршуниха </t>
  </si>
  <si>
    <t>1.1.97</t>
  </si>
  <si>
    <t>1.1.98</t>
  </si>
  <si>
    <t>1.1.100</t>
  </si>
  <si>
    <t>Электроснабжение мелких потребителей</t>
  </si>
  <si>
    <t>1.1.101</t>
  </si>
  <si>
    <t>ВЛ-35 кВ Березняки Дальний</t>
  </si>
  <si>
    <t>1.1.102</t>
  </si>
  <si>
    <t>1.1.103</t>
  </si>
  <si>
    <t>Реконструкция  ПС  220/110/10 Опорная</t>
  </si>
  <si>
    <t>1.1.104</t>
  </si>
  <si>
    <t>1.1.105</t>
  </si>
  <si>
    <t>1.1.106</t>
  </si>
  <si>
    <t>Реконструкция распредсетей 35/6 кВ левобережной части г.Усть-Илимска</t>
  </si>
  <si>
    <t>Автоматизированная информационно-измерительная система коммерческого учета электроэнергии многоквартирных домов ЮЭС(АИИС КУЭ МКД)</t>
  </si>
  <si>
    <t>Замена аккумуляторных батарей на ПС ЮЭС</t>
  </si>
  <si>
    <t>Замена выключателей 220 кВ на ПС ЮЭС</t>
  </si>
  <si>
    <t>Реконструкция центров питания с целью приведения качества напряжения в соответствие с ГОСТ-13109-97</t>
  </si>
  <si>
    <t>Реконструкция ПС 35/10 кВ Баклаши</t>
  </si>
  <si>
    <t>Объекты реконструкции для обеспечения технологического присоединения к электрическим сетям ВЛ-10/0,4 кВ ЮЭС:</t>
  </si>
  <si>
    <t>1.2.</t>
  </si>
  <si>
    <t>Создание систем противоаварийной и режимной автоматики</t>
  </si>
  <si>
    <t>Реконструкция устройств РЗА ВЛ 500 кВ № 565, 568, 563 на УПК-500 Тыреть с заменой выключателей на ОРУ 500 кВ УПК-500 "Тыреть"</t>
  </si>
  <si>
    <t>Реконструкция устройств РЗА для реализации ОАПВ ВЛ 500 кВ № 560, 561, 562, 563, 564</t>
  </si>
  <si>
    <t>Реконструкция устройств РЗА ПС, ВЛ 6-220 кВ ЮЭС</t>
  </si>
  <si>
    <t>Установка устройств АЛАР (ФССС, ФЦ, ЗНПФ) ВЛ 500 кВ Иркутская – Ключи (ВЛ-581) на ПС 500 кВ Иркутская и ПС 500 кВ Ключи</t>
  </si>
  <si>
    <t>ПС-500/220/110/35/10/6 "Иркутская" Замена реле БРЭ-2802 в защитах ВЛ-110 Бл №3,4,5,6,7,8 на микропроцессорные терминалы</t>
  </si>
  <si>
    <t>1.3.</t>
  </si>
  <si>
    <t xml:space="preserve">Создание систем телемеханики  и связи </t>
  </si>
  <si>
    <t>1.3.3</t>
  </si>
  <si>
    <t>Реконструкция каналов связи Жигалово - Знаменка, Жигалово - Тимошино, Баяндай - Хогот,  Качуг - Верхоленск, Качуг - Манзурка, Качуг - Харбатово, Усть-Орда - Харат, Усть-Орда - Бозой, Оек - Черемушки, Оек - Хомутово, Оса - Тихоновка</t>
  </si>
  <si>
    <t>Реконструкция сети радиосвязи Эхирит-Булагатского РЭС, Жигаловского РЭС, Осинского РЭС, Боханского РЭС, Качугского РЭС</t>
  </si>
  <si>
    <t>1.3.5</t>
  </si>
  <si>
    <t>Установка ЦАТС в Осинском РЭС, Усть-Удинском РЭС, Жигаловском РЭС</t>
  </si>
  <si>
    <t>Реконструкция телемеханики Осинского РЭС, Качугского РЭС, Боханского РЭС, Усть-Удинского РЭС,  Баяндаевского РЭС, Оекского РЭС</t>
  </si>
  <si>
    <t>1.3.8</t>
  </si>
  <si>
    <t>Система сбора и передачи информации на ПС ЗЭС</t>
  </si>
  <si>
    <t>1.3.13</t>
  </si>
  <si>
    <t>Система сбора и передачи информации на ПС ЮЭС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</si>
  <si>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</si>
  <si>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</si>
  <si>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</si>
  <si>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Прочие техперевооружения и реконструкция </t>
  </si>
  <si>
    <t>1.5.3</t>
  </si>
  <si>
    <t xml:space="preserve">ПС 110/6кВ «Промышленная» ЗРУ. Реконструкция несущего каркаса и фундаментов здания </t>
  </si>
  <si>
    <t>2.</t>
  </si>
  <si>
    <t>2.1.</t>
  </si>
  <si>
    <t>ПС 110/35/6 кВ Цемзавод Строительство новой закрытой подстанции 110/35/6 кВ с увеличением мощности трансформаторов с 40000 до 60000 кВА</t>
  </si>
  <si>
    <t>Строительство ПС 35/10 кВ Поздняково с ВЛ 35 кВ</t>
  </si>
  <si>
    <t>Строительство ПС 35/10 кВ Садоводство с заходами ВЛ 35, 10 кВ</t>
  </si>
  <si>
    <t>Строительство распред.сетей 10/0,4 кВ для эл. группы малоэтажных домов, располож. по адрес: Иркутский р-н, кадаст № 38:06:141904:985, п. Пивовариха</t>
  </si>
  <si>
    <t>Строительство распред.сетей 10/0,4 кВ для эл. группы малоэтажных домов, располож. по адрес: Иркутский р-н, кадаст № 38:06:143519:4778, п. Новолисиха</t>
  </si>
  <si>
    <t>Автоматизированная информационно-измерительная система коммерческого учета электроэнергии ВЭС (АИИС КУЭ )</t>
  </si>
  <si>
    <t>Строительство распред сетей 10-0,4 кВ с целью приведения качества напряжения в соответствие с ГОСТ-13109-97</t>
  </si>
  <si>
    <t>Строительство ПС 35/10 кВ МРС с заходами ВЛ 35, 10 кВ</t>
  </si>
  <si>
    <t>Объекты строительства для обеспечения технологического присоединения к электрическим сетям ВЛ-10/0,4 кВ ВЭС</t>
  </si>
  <si>
    <t xml:space="preserve">Основные защиты ВЛ  220 кВ   Ж/д транзита Коршуниха - Киренга </t>
  </si>
  <si>
    <t>Реконструкция ПС Введенщина с переводом на 35 кВ</t>
  </si>
  <si>
    <t>Строительство центров питания и ВЛ 10/0,4 кВ  с целью приведения качества напряжения в соответствие с ГОСТ-13109-97</t>
  </si>
  <si>
    <t xml:space="preserve">Объекты строительства для обеспечения технологического присоединения к электрическим сетям ВЛ-10/0,4 кВ ЮЭС </t>
  </si>
  <si>
    <t>2.2.</t>
  </si>
  <si>
    <t>Прочее новое строительство</t>
  </si>
  <si>
    <t>Строительство гаража Качугского РЭС</t>
  </si>
  <si>
    <t>Строительство гаража Ново-Ленино СУ</t>
  </si>
  <si>
    <t>Строительство производственной базы и склада Иркутская область, г. Иркутск, ул. Безбокова, 38</t>
  </si>
  <si>
    <t>Программа замены высоковольтных вводов 110-220 кВ юэс</t>
  </si>
  <si>
    <t>Замена трансформаторов напряжения юэс</t>
  </si>
  <si>
    <t>Замена оборудования трансформаторных подстанций юэс</t>
  </si>
  <si>
    <t>ВЛ 110 кВ Правобережная – Восточная: Замена провода на участке ПС Правобережная до оп. 8, замена изо</t>
  </si>
  <si>
    <t>Замена МВ-220-110  кВ с недостаточной отключающей способностью  на 2018 г. юэс</t>
  </si>
  <si>
    <t>Программа замены измерительных трансформаторов (ТН 110-500 кВ) юэс</t>
  </si>
  <si>
    <t>Реконструкция ВЛ 110 кВ "Правобережная-Кировская А.Б."</t>
  </si>
  <si>
    <t>Реконструкция ВЛ 110 кВ Кировская Правобережная отпайка на ПС Рабочая</t>
  </si>
  <si>
    <t>Реконструкция ВЛ-10 кВ ПС Баклаши-Смоленщина(2-х цепная ВЛ-ПС Баклаши-Смоленщина и ПС Баклаши-Теп..</t>
  </si>
  <si>
    <t>Реконструкция КЛ 0,4-6/10 кВ на 2018 год юэс</t>
  </si>
  <si>
    <t>Реконструкция ВЛ 6-10 и 0.4 кВ с заменой провода для исключения рисков возникновения пожаров юэс</t>
  </si>
  <si>
    <t>Монтаж дуговых защит на ПС юэс</t>
  </si>
  <si>
    <t>Реконструкция ПС 500 кВ Ключи (замена ФКУ-220)»</t>
  </si>
  <si>
    <t>Реконструкция ПС 220 кВ Шелехово (установка КРУ-10 кВ на стороне 10 кВ АТ-8 и АТ-9)</t>
  </si>
  <si>
    <t>Реконструкция ПС Шелехово. Асфальтирование автодорог, устройство ограждения ОРУ 220 кВ</t>
  </si>
  <si>
    <t>Реконструкция ПС "Правобережная" 220/110/10 кВ (установка защитных резисторов).</t>
  </si>
  <si>
    <t>Автоматика ограничения перегрузки оборудования (АОПО) юэс</t>
  </si>
  <si>
    <t>Реконструкция ПС 110/35/10 кВ Урик (замена трансформатора 25МВа на 40МВа)</t>
  </si>
  <si>
    <t>Реконструкция ПС 35/10кВ  Олонки (замена трансформатора)</t>
  </si>
  <si>
    <t>Администр. 3-х этажное здание ул.Депутатская,38 инв№6000900204 (монтаж диспетчерского щита для ДП)</t>
  </si>
  <si>
    <t>Реконструкция ПС 110/35/10кВ Баяндай  (замена ВМТ 110 кВ 5 шт.)</t>
  </si>
  <si>
    <t>Реконструкция каналов ВЧ связи Качуг-Жигалово.</t>
  </si>
  <si>
    <t xml:space="preserve">Реконструкция каналов ВЧ связи Оса-Тихоновка. </t>
  </si>
  <si>
    <t>Замена АКБ ШУОТ на ПС 110/35/10 кВ Черноруд.</t>
  </si>
  <si>
    <t>Реконструкция (замена РАС) на ПС 110 кВ Новая Уда.</t>
  </si>
  <si>
    <t>Реконструкция ВЛ 10 кВ Жигалово-Грузновка.</t>
  </si>
  <si>
    <t>Рек: ВЛ-10кВ Оек-Турская от ПС 35/10кВ Оек до опоры 147 с.Турская</t>
  </si>
  <si>
    <t>Установка оптоволоконных микропроцессорных дуг  защит в КРУН-10кВ на ПС 110/35/10кВ Куйтун</t>
  </si>
  <si>
    <t>Замена измерительных трансформаторов (ТТ и ТН) Н-Зим, Тулун, Водопад, Шеберта, Куйтун, ЦЭП ТУР, Юрты</t>
  </si>
  <si>
    <t>Комплекс противоаварийной автоматики УВК АДВ на ПС 500кВ Озёрная</t>
  </si>
  <si>
    <t>Реконструкция  ВЛ-10 кВ  (установка реклоузеров) зэс</t>
  </si>
  <si>
    <t>Реконструкция  ПС 35/10кВ Акульшет (замена ТН -аварийный)</t>
  </si>
  <si>
    <t>Реконструкция ОПУ ПС 500/110/35кВ Тайшет (замена системного блока "АУРА-256"-аварийный).</t>
  </si>
  <si>
    <t>Замена микропроцессорных терминалов УЗА-10А.2 на ПС 110/6кВ Стеклозавод инв.№8000140555.</t>
  </si>
  <si>
    <t>Замена трансформаторов напряжения на ПС 500 кВ Озёрная (аварийный)</t>
  </si>
  <si>
    <t>Реконструкция комплектов резервных защит ВЛ 220кВ Тулун-Покосное (ВЛ-232) в здании ГЩУ ПС 220/110/10(ПП 500)кВ Тулун (инв.№8000110103)</t>
  </si>
  <si>
    <t xml:space="preserve">Замена выключателей 110 кВ с недостаточной отключающей способностью на ПС Тайшет (4+7шт) </t>
  </si>
  <si>
    <t xml:space="preserve">Реконструкция ВЛ-0,4кВ Уян-Уян (инв.№8000012686) </t>
  </si>
  <si>
    <t xml:space="preserve">Установка устройств определения мест повреждения на ВЛ 110кВ на ПС ЗЭС 2019. </t>
  </si>
  <si>
    <t xml:space="preserve">Монтаж систем кондиционирования в здании ГЩУ ПС 500кВ Озёрная. </t>
  </si>
  <si>
    <t>Замена оптоволоконных микропроцессорных дуговых защит в КРУН-10кВ на  ПС ЗЭС.</t>
  </si>
  <si>
    <t xml:space="preserve">ССПИ ОАО «ИЭСК» ЗЭС (ДП ЗЭС) в рамках проекта «Осущ-е сбора и передачи телеметр-их данных с ПС РЭС </t>
  </si>
  <si>
    <t>Замена трансформаторов напряжения на ПС 110/35/6кВ кВ Азейская (аварийный)</t>
  </si>
  <si>
    <t>Замена устройства выпрямления на ПС 500 кВ Озёрная (аварийный)</t>
  </si>
  <si>
    <t>Программа выполнения обслед. и меропр. по обеспеч. ЭМС устр-в РЗА, ССПИ, АСУ ТП и ТМ зэс</t>
  </si>
  <si>
    <t>Программа замены комплектов ОД и КЗ на элегазовые выключатели зэс</t>
  </si>
  <si>
    <t>Реконструкция электрических сетей в г.Тулун для электроснаб. зем участка №4 (ЧС) (Реконструкция ВЛ 6кВ Сосновый Бор-БК)</t>
  </si>
  <si>
    <t>Создание и реконструкция устройств противоаварийной автоматики на участке Усть-Илимская ГЭС - Хани</t>
  </si>
  <si>
    <t>Оснащение устройствами АЧР ПС 220 Опорная</t>
  </si>
  <si>
    <t>Развитие корпоративной информационно-вычислительной сети филиала СЭС</t>
  </si>
  <si>
    <t>Реконструкция ПС - 35/6 кВ №9</t>
  </si>
  <si>
    <t>Замена ТН-35-110-500 кВ</t>
  </si>
  <si>
    <t>ССПИ сэс</t>
  </si>
  <si>
    <t>Замена приводов РПН  на АТ-1 ПС БЛПК</t>
  </si>
  <si>
    <t>Замена трансформатора на ГПП-2 г.Железногорск-Илимский</t>
  </si>
  <si>
    <t>Реконструкция автогаража ГРС-2 г. Усть-Илимск, автогаража ПС "Киренск" г.Киренск</t>
  </si>
  <si>
    <t>Программа вып. обслед. и меропр. по обеспеч. ЭМС устр-в РЗА,  ССПИ, АСУ ТП и ТМ сэс</t>
  </si>
  <si>
    <t xml:space="preserve">ПС 110 кВ Новожилкино замена терминала MiCOM Р922S       </t>
  </si>
  <si>
    <t xml:space="preserve">ПС 110/10 кВ "Лесозавод" замена трансформаторов напряжения ТН-2-1      </t>
  </si>
  <si>
    <t xml:space="preserve">ПС 110/35/10 "Новонукутск", замена МВ-110 «СВ-110»  на ЭВ-110        </t>
  </si>
  <si>
    <t xml:space="preserve">ПС 110/35/6 кВ "Прибрежная" замена трансформаторов напряжения ТН-1-2       </t>
  </si>
  <si>
    <t xml:space="preserve">Распредустройство ГПП ЗРУ-6 ПС Свирск, инв. № 700АО40463;Здание ЗРУ-6 ГПП ПС Свирск, инв. № 7       </t>
  </si>
  <si>
    <t xml:space="preserve">Реализация ближнего  резервирования и УРОВ 110кВ на ПС 220 кВ Черемхово       </t>
  </si>
  <si>
    <t>Реконструкция конденсаторных мостов УПК-500 кВ Тыреть с заменой конденсаторов на экологически безопасные, заменой опорной изоляции</t>
  </si>
  <si>
    <t xml:space="preserve">Реконструкция ВЛ-10 кВ "Апхульта-Каменск- Ангарск" (инв. № 7000000318)       </t>
  </si>
  <si>
    <t xml:space="preserve">Реконструкция ПС 35 кВ Апхульта (инв. № 7001190003)       </t>
  </si>
  <si>
    <t xml:space="preserve">Реконструкция ПС 35 кВ Моисеевка (инв. № 7000116511)       </t>
  </si>
  <si>
    <t xml:space="preserve">Реконструкция собственных нужд УПК-500 кВ Тыреть и реконструкция освещения территории ОРУ-500 кВ УПК      </t>
  </si>
  <si>
    <t xml:space="preserve">Реконструкция ЛЭП-6 кВ фидер 10 ТЭЦ-12-Восточная (инв. №700Т000331).       </t>
  </si>
  <si>
    <t>Программа замены высоковольтных вводов 110-220 кВ цэс</t>
  </si>
  <si>
    <t xml:space="preserve">Оборудование быстродействующей дуговой защитой ПС 110 кВ Цемзавод       </t>
  </si>
  <si>
    <t xml:space="preserve">Реконструкция ВЛ-10 кВ "Новоленино - Побединск" инв.№700011230a СВ-3.Замена СВ на реклоузер       </t>
  </si>
  <si>
    <t xml:space="preserve">Реконструкция ВЛ-10кВ "Зоны-Александровск" отп. на Александровск" установка реклоузера        </t>
  </si>
  <si>
    <t xml:space="preserve">Реконструкция ВЛ-10кВ "Зоны-Александровск" отп. на Иваново" установка реклоузера       </t>
  </si>
  <si>
    <t xml:space="preserve">Реконструкция ВЛ-10кВ "Иваническ -Киркей" установка реклоузера        </t>
  </si>
  <si>
    <t xml:space="preserve">Реконструкция ВЛ-10кВ Бажир -Семеновск  СВ-2 инв №70010005б-н Замена СВ на реклоузер       </t>
  </si>
  <si>
    <t xml:space="preserve">Стандартизация работы диспетчеров района сетей (Заларинского района) для оптимизации затрат на услуги по охране объектов (пост - База ЗР).       </t>
  </si>
  <si>
    <t xml:space="preserve">Реконструкция ПС  Белореченская с заменой силовых трансформаторов.       </t>
  </si>
  <si>
    <t>Замена выключателей 6-10 кВ в распределительных сетях филиала цэс</t>
  </si>
  <si>
    <t>ПС 220 кВ УП-15, ПС 110 кВ Прибрежная замена блоков питания для блоков преобразователей ПУ-16/32М2 регистраторов "Парма" (4 шт.)</t>
  </si>
  <si>
    <t>ПС 35/6 кВ "РРЗ". Реконструкция внешнего ограждения подстанции инв.№700Т000377</t>
  </si>
  <si>
    <t>Программа замены выключателей типа ВМТ 110-220 кВ.</t>
  </si>
  <si>
    <t>ПС 220 кВ "Черемхово" Замена аккумуляторной батареи OPZS, замена ЗВУ</t>
  </si>
  <si>
    <t>Реконструкция ВЛ-10кВ "Аларь-Идеал"</t>
  </si>
  <si>
    <t>Замена ВОФ на необслуживаемые на силовых трансформаторах: ПС Кутулик-110 Т-1, ПС Кутулик-110 Т-2, ПС Алтарик Т-1, ПС Иваническая Т-1, ПС Иваническая Т-2, ПС Бахтай Т-1, ПС Бахтай Т-2, ПС Заря Т-1, ПС Заря Т-2, ПС Новонукутск –110 Т-1, ПС Новонукутск –110 Т-2</t>
  </si>
  <si>
    <t>Программа выполнения обслед. и меропр. по обеспеч. ЭМС устр-в РЗА, ССПИ, АСУ ТП и ТМ.</t>
  </si>
  <si>
    <t>ПС 10 кВ "КТП-288 Мегет" замена ЗВУ</t>
  </si>
  <si>
    <t>ПС 220 УП-15. Замена ШСВ-110 на элегазовый выключатель</t>
  </si>
  <si>
    <t>ПС 500 кВ Иркутская Замена масляного выключателя 220кВ ВЛ № 209 на элегазовый</t>
  </si>
  <si>
    <t>ПС 500 кВ Иркутская Замена масляного выключателя 220кВ ВЛ № 216 на элегазовый</t>
  </si>
  <si>
    <t>ПС Кутулик-110. Замена СВ-110 на элегазовый баковый  выключатель</t>
  </si>
  <si>
    <t>Реконструкция здания проходной и ограды УПК-500 кВ Тыреть инв.№70В110132</t>
  </si>
  <si>
    <t>Реконструкция системы сбора и передачи информации УПК Тыреть 500кВ</t>
  </si>
  <si>
    <t>ПС 110  кВ  "Кутулик".  Реконструкция электромагнитной блокировки</t>
  </si>
  <si>
    <t>Оборудование быстродействующей дуговой защитой ПС 110 кВ Свирск</t>
  </si>
  <si>
    <t>Ограда УПК-500 кВ "Тыреть", инв.№ 700В120140</t>
  </si>
  <si>
    <t>Программа установки реклоузеров на ВЛ-6(10) кВ цэс</t>
  </si>
  <si>
    <t>ПС 110 кВ Белореченская замена ТН-2-110 (3 шт.) (аварийная заявка)</t>
  </si>
  <si>
    <t>ПС 110 кВ Цемзавод замена аккумуляторной батареи 5 OPzS-350</t>
  </si>
  <si>
    <t>ПС 220 Черемхово. Замена опорно-стержневой изоляции типа ОНШ-35 на разъединителях 110-220 кВ.</t>
  </si>
  <si>
    <t>Реконструкция   «Узловой комплекс противоаварийной автоматики электропередачи 500 кВ Братск-Иркутск» и "САОН"</t>
  </si>
  <si>
    <t>Реконструкция и усиление радиомачт в количестве 8 штук</t>
  </si>
  <si>
    <t>Реконструкция ограждения с установкой АКЛ Голуметского  СУ</t>
  </si>
  <si>
    <t>Реконструкция щита постоянного тока УПК-500 с заменой аккумуляторной батареи</t>
  </si>
  <si>
    <t>Оборудование быстродействующей дуговой защитой ПС 110 кВ Вокзальная</t>
  </si>
  <si>
    <t>ПС 110/35/10 кВ Балаганск замена СВ-110 кВ на элегазовый</t>
  </si>
  <si>
    <t>Строительство ПС 220 кВ Малая Елань с ВЛ 220 кВ</t>
  </si>
  <si>
    <t>Строительство для подключения объекта "Умная школа"</t>
  </si>
  <si>
    <t>Электрические сети в мкр. Н.- Иркутский</t>
  </si>
  <si>
    <t>ПС 110 кВ Зелёный берег с ВЛ 110 кВ.</t>
  </si>
  <si>
    <t>ПС 35/10 кВ Высота с ВЛ 35 кВ</t>
  </si>
  <si>
    <t>ПС 35/10 кВ  Индустриальная с ВЛ 35 кВ</t>
  </si>
  <si>
    <t>Строительство электрических сетей для радиологического корпуса онкологического центра в г.Иркутске</t>
  </si>
  <si>
    <t>Производственная база Баклаши</t>
  </si>
  <si>
    <t>Строительство ПС 35/10 кВ Светлячки с заходами ВЛ 35 кВ, ВЛ 10 кВ</t>
  </si>
  <si>
    <t>Строительство ПС 35/10 кВ Геологическая с заходами ВЛ 10 кВ</t>
  </si>
  <si>
    <t>Строительство ВЛ 35 кВ Геологическая-Лыловщина</t>
  </si>
  <si>
    <t>Строительство водопровода до базы Оёкского РЭС</t>
  </si>
  <si>
    <t>Строительство гаража в Прибайкальском РЭС</t>
  </si>
  <si>
    <t>Стр. ВЛ 10 кВ Покровская - Новолисиха с РУ 10кВ</t>
  </si>
  <si>
    <t>Стр. Установка приборов учета электрической энергии в п.Усть-Ордынский (стр-во).</t>
  </si>
  <si>
    <t>Строительство ВОК Эхирит-Булагатского РЭС</t>
  </si>
  <si>
    <t>ВЛ 10кВ Трактовая-Новотроицк</t>
  </si>
  <si>
    <t>ВЛ 10кВ Чуна-Чуна тяговая</t>
  </si>
  <si>
    <t xml:space="preserve">Строительство двухцепной КВЛ -6кВ ПС Азейская -  ПС Тулун (ЧС) </t>
  </si>
  <si>
    <t xml:space="preserve">Строительство РП -6кВ Водозабор (КРУН-6кВ) (ЧС). </t>
  </si>
  <si>
    <t xml:space="preserve">Строительство электрические сети 0,4 кВ д.Новотремино. </t>
  </si>
  <si>
    <t>Строительство КВЛ -10кВ Очистные (ЧС)</t>
  </si>
  <si>
    <t>Строительство электрических сетей в г.Тулун для электроснабжения земельного участка №3 (ЧС)</t>
  </si>
  <si>
    <t>Строительство электрических сетей Худоеланского МО Нижнеудинского района</t>
  </si>
  <si>
    <t>Строительство электрических сетей в п.Верхнемарково Усть-Кутского района.</t>
  </si>
  <si>
    <t>Строительство ВЛ-10 кВ до п.Пашня и д.Усть-Киренга и строительство ПС 110/10 кВ "Макарово" Киренский район. новое строительство .</t>
  </si>
  <si>
    <t>Программа замены РУВН в ТП 6(10)/0.4 кВ на необслуживаемые моноблоки, камеры КСО юэс</t>
  </si>
  <si>
    <t xml:space="preserve">Охранная телевизионная система и система оповещения на  УПК-500 кВ Тыреть       </t>
  </si>
  <si>
    <t xml:space="preserve">Строительство здания гаража Алятского СУ.       </t>
  </si>
  <si>
    <t xml:space="preserve">Строительство объектов электроснабжения на территории Южного массива города Ангарска       </t>
  </si>
  <si>
    <t xml:space="preserve">Электрическая сеть 10/0,4 кВ ст.Касьяновка, для электроснабжения жилых домов       </t>
  </si>
  <si>
    <t xml:space="preserve">Электрическая сеть 10/0,4кВ для эл.сн. д.Октябрьский, д.Манинск от ВЛ-10кВ «Новожилкино-Целоты» яч.6       </t>
  </si>
  <si>
    <t xml:space="preserve">Электрическая сеть д. Старая Ясачная Усольского района       </t>
  </si>
  <si>
    <t xml:space="preserve">Ответвление на с. Раздолье ВЛ-10кВ Новожилкино-Целоты (титул)       </t>
  </si>
  <si>
    <t xml:space="preserve">Строительство электрической сети ст.Тельма Усльского района.       </t>
  </si>
  <si>
    <t>ВОЛС на ПС Черемхово между зданием ГЩУ и зданием узла связи</t>
  </si>
  <si>
    <t>ВОЛС от ПС Лесозавод до оп.173 (М1-1-30)</t>
  </si>
  <si>
    <t>Строительство монтерского пункта базы Заларинского района электрических сетей</t>
  </si>
  <si>
    <t>Программа модернизации и расширения системы сбора и передачи информации.</t>
  </si>
  <si>
    <t>Ответвление на СНТ "Вагонник", СНТ "АИСТ" ВЛ-10 кВ "Еловка-Саяны"</t>
  </si>
  <si>
    <t>УПК-500 кВ "Тыреть" Ограда инв.№700В120140; автодорога подъездная  инв №700В120133; здание проходной инв. № 700В120132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</si>
</sst>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name val="NTHelvetica/Cyrillic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34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0">
    <xf numFmtId="0" fontId="0" fillId="0" borderId="0" xfId="0"/>
    <xf numFmtId="49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 shrinkToFi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0" xfId="46" applyFont="1" applyFill="1" applyBorder="1" applyAlignment="1">
      <alignment horizontal="center" vertical="center" textRotation="90" wrapText="1"/>
    </xf>
    <xf numFmtId="0" fontId="9" fillId="24" borderId="10" xfId="46" applyFont="1" applyFill="1" applyBorder="1" applyAlignment="1">
      <alignment horizontal="center" vertical="center"/>
    </xf>
    <xf numFmtId="0" fontId="9" fillId="24" borderId="0" xfId="38" applyFont="1" applyFill="1"/>
    <xf numFmtId="0" fontId="30" fillId="24" borderId="0" xfId="38" applyFont="1" applyFill="1" applyBorder="1" applyAlignment="1">
      <alignment horizontal="center"/>
    </xf>
    <xf numFmtId="4" fontId="35" fillId="24" borderId="10" xfId="0" applyNumberFormat="1" applyFont="1" applyFill="1" applyBorder="1" applyAlignment="1">
      <alignment horizontal="center" vertical="center" wrapText="1"/>
    </xf>
    <xf numFmtId="2" fontId="35" fillId="24" borderId="10" xfId="0" applyNumberFormat="1" applyFont="1" applyFill="1" applyBorder="1" applyAlignment="1">
      <alignment horizontal="center" vertical="center" wrapText="1"/>
    </xf>
    <xf numFmtId="2" fontId="9" fillId="24" borderId="10" xfId="38" applyNumberFormat="1" applyFont="1" applyFill="1" applyBorder="1"/>
    <xf numFmtId="165" fontId="9" fillId="24" borderId="10" xfId="0" applyNumberFormat="1" applyFont="1" applyFill="1" applyBorder="1" applyAlignment="1">
      <alignment horizontal="center"/>
    </xf>
    <xf numFmtId="2" fontId="9" fillId="24" borderId="10" xfId="0" applyNumberFormat="1" applyFont="1" applyFill="1" applyBorder="1" applyAlignment="1">
      <alignment horizontal="center"/>
    </xf>
    <xf numFmtId="0" fontId="9" fillId="24" borderId="10" xfId="46" applyFont="1" applyFill="1" applyBorder="1" applyAlignment="1">
      <alignment horizontal="center" vertical="center" wrapText="1"/>
    </xf>
    <xf numFmtId="0" fontId="9" fillId="24" borderId="10" xfId="38" applyFont="1" applyFill="1" applyBorder="1" applyAlignment="1">
      <alignment horizontal="center" vertical="center" wrapText="1"/>
    </xf>
    <xf numFmtId="0" fontId="9" fillId="24" borderId="10" xfId="46" applyFont="1" applyFill="1" applyBorder="1" applyAlignment="1">
      <alignment horizontal="center" vertical="center" wrapText="1"/>
    </xf>
    <xf numFmtId="0" fontId="9" fillId="24" borderId="10" xfId="38" applyFont="1" applyFill="1" applyBorder="1" applyAlignment="1">
      <alignment horizontal="center" vertical="center" wrapText="1"/>
    </xf>
    <xf numFmtId="0" fontId="9" fillId="24" borderId="10" xfId="46" applyFont="1" applyFill="1" applyBorder="1" applyAlignment="1">
      <alignment horizontal="center" vertical="center"/>
    </xf>
    <xf numFmtId="0" fontId="9" fillId="24" borderId="0" xfId="38" applyFont="1" applyFill="1" applyAlignment="1">
      <alignment horizontal="right"/>
    </xf>
    <xf numFmtId="0" fontId="30" fillId="24" borderId="0" xfId="38" applyFont="1" applyFill="1" applyAlignment="1">
      <alignment horizontal="right" vertical="center"/>
    </xf>
    <xf numFmtId="0" fontId="30" fillId="24" borderId="0" xfId="38" applyFont="1" applyFill="1" applyAlignment="1">
      <alignment horizontal="right"/>
    </xf>
    <xf numFmtId="0" fontId="30" fillId="24" borderId="0" xfId="38" applyFont="1" applyFill="1" applyBorder="1" applyAlignment="1">
      <alignment horizontal="center"/>
    </xf>
    <xf numFmtId="0" fontId="30" fillId="24" borderId="0" xfId="38" applyFont="1" applyFill="1" applyBorder="1" applyAlignment="1"/>
    <xf numFmtId="0" fontId="9" fillId="24" borderId="0" xfId="38" applyFont="1" applyFill="1" applyBorder="1"/>
    <xf numFmtId="0" fontId="30" fillId="24" borderId="0" xfId="38" applyFont="1" applyFill="1" applyAlignment="1">
      <alignment horizontal="center" wrapText="1"/>
    </xf>
    <xf numFmtId="0" fontId="30" fillId="24" borderId="0" xfId="38" applyFont="1" applyFill="1" applyAlignment="1">
      <alignment wrapText="1"/>
    </xf>
    <xf numFmtId="0" fontId="30" fillId="24" borderId="0" xfId="0" applyFont="1" applyFill="1" applyAlignment="1">
      <alignment horizontal="center"/>
    </xf>
    <xf numFmtId="0" fontId="30" fillId="24" borderId="0" xfId="0" applyFont="1" applyFill="1" applyAlignment="1"/>
    <xf numFmtId="0" fontId="9" fillId="24" borderId="0" xfId="47" applyFont="1" applyFill="1" applyBorder="1" applyAlignment="1">
      <alignment horizontal="center"/>
    </xf>
    <xf numFmtId="0" fontId="9" fillId="24" borderId="0" xfId="47" applyFont="1" applyFill="1" applyBorder="1" applyAlignment="1"/>
    <xf numFmtId="0" fontId="9" fillId="24" borderId="0" xfId="56" applyFont="1" applyFill="1" applyAlignment="1">
      <alignment horizontal="center" vertical="center"/>
    </xf>
    <xf numFmtId="0" fontId="9" fillId="24" borderId="0" xfId="56" applyFont="1" applyFill="1" applyAlignment="1">
      <alignment vertical="center"/>
    </xf>
    <xf numFmtId="0" fontId="9" fillId="24" borderId="0" xfId="56" applyFont="1" applyFill="1" applyAlignment="1">
      <alignment horizontal="center" vertical="center"/>
    </xf>
    <xf numFmtId="0" fontId="30" fillId="24" borderId="0" xfId="56" applyFont="1" applyFill="1" applyAlignment="1">
      <alignment horizontal="center" vertical="center"/>
    </xf>
    <xf numFmtId="0" fontId="36" fillId="24" borderId="0" xfId="56" applyFont="1" applyFill="1" applyAlignment="1">
      <alignment vertical="center"/>
    </xf>
    <xf numFmtId="0" fontId="9" fillId="24" borderId="0" xfId="46" applyFont="1" applyFill="1" applyBorder="1" applyAlignment="1">
      <alignment vertical="center"/>
    </xf>
  </cellXfs>
  <cellStyles count="623">
    <cellStyle name="20% - Акцент1" xfId="2" builtinId="30" customBuiltin="1"/>
    <cellStyle name="20% - Акцент1 2" xfId="61"/>
    <cellStyle name="20% - Акцент2" xfId="3" builtinId="34" customBuiltin="1"/>
    <cellStyle name="20% - Акцент2 2" xfId="62"/>
    <cellStyle name="20% - Акцент3" xfId="4" builtinId="38" customBuiltin="1"/>
    <cellStyle name="20% - Акцент3 2" xfId="63"/>
    <cellStyle name="20% - Акцент4" xfId="5" builtinId="42" customBuiltin="1"/>
    <cellStyle name="20% - Акцент4 2" xfId="64"/>
    <cellStyle name="20% - Акцент5" xfId="6" builtinId="46" customBuiltin="1"/>
    <cellStyle name="20% - Акцент5 2" xfId="65"/>
    <cellStyle name="20% - Акцент6" xfId="7" builtinId="50" customBuiltin="1"/>
    <cellStyle name="20% - Акцент6 2" xfId="66"/>
    <cellStyle name="40% - Акцент1" xfId="8" builtinId="31" customBuiltin="1"/>
    <cellStyle name="40% - Акцент1 2" xfId="67"/>
    <cellStyle name="40% - Акцент2" xfId="9" builtinId="35" customBuiltin="1"/>
    <cellStyle name="40% - Акцент2 2" xfId="68"/>
    <cellStyle name="40% - Акцент3" xfId="10" builtinId="39" customBuiltin="1"/>
    <cellStyle name="40% - Акцент3 2" xfId="69"/>
    <cellStyle name="40% - Акцент4" xfId="11" builtinId="43" customBuiltin="1"/>
    <cellStyle name="40% - Акцент4 2" xfId="70"/>
    <cellStyle name="40% - Акцент5" xfId="12" builtinId="47" customBuiltin="1"/>
    <cellStyle name="40% - Акцент5 2" xfId="71"/>
    <cellStyle name="40% - Акцент6" xfId="13" builtinId="51" customBuiltin="1"/>
    <cellStyle name="40% - Акцент6 2" xfId="72"/>
    <cellStyle name="60% - Акцент1" xfId="14" builtinId="32" customBuiltin="1"/>
    <cellStyle name="60% - Акцент1 2" xfId="73"/>
    <cellStyle name="60% - Акцент2" xfId="15" builtinId="36" customBuiltin="1"/>
    <cellStyle name="60% - Акцент2 2" xfId="74"/>
    <cellStyle name="60% - Акцент3" xfId="16" builtinId="40" customBuiltin="1"/>
    <cellStyle name="60% - Акцент3 2" xfId="75"/>
    <cellStyle name="60% - Акцент4" xfId="17" builtinId="44" customBuiltin="1"/>
    <cellStyle name="60% - Акцент4 2" xfId="76"/>
    <cellStyle name="60% - Акцент5" xfId="18" builtinId="48" customBuiltin="1"/>
    <cellStyle name="60% - Акцент5 2" xfId="77"/>
    <cellStyle name="60% - Акцент6" xfId="19" builtinId="52" customBuiltin="1"/>
    <cellStyle name="60% - Акцент6 2" xfId="78"/>
    <cellStyle name="Normal 2" xfId="79"/>
    <cellStyle name="Акцент1" xfId="20" builtinId="29" customBuiltin="1"/>
    <cellStyle name="Акцент1 2" xfId="80"/>
    <cellStyle name="Акцент2" xfId="21" builtinId="33" customBuiltin="1"/>
    <cellStyle name="Акцент2 2" xfId="81"/>
    <cellStyle name="Акцент3" xfId="22" builtinId="37" customBuiltin="1"/>
    <cellStyle name="Акцент3 2" xfId="82"/>
    <cellStyle name="Акцент4" xfId="23" builtinId="41" customBuiltin="1"/>
    <cellStyle name="Акцент4 2" xfId="83"/>
    <cellStyle name="Акцент5" xfId="24" builtinId="45" customBuiltin="1"/>
    <cellStyle name="Акцент5 2" xfId="84"/>
    <cellStyle name="Акцент6" xfId="25" builtinId="49" customBuiltin="1"/>
    <cellStyle name="Акцент6 2" xfId="85"/>
    <cellStyle name="Ввод " xfId="26" builtinId="20" customBuiltin="1"/>
    <cellStyle name="Ввод  2" xfId="86"/>
    <cellStyle name="Вывод" xfId="27" builtinId="21" customBuiltin="1"/>
    <cellStyle name="Вывод 2" xfId="87"/>
    <cellStyle name="Вычисление" xfId="28" builtinId="22" customBuiltin="1"/>
    <cellStyle name="Вычисление 2" xfId="88"/>
    <cellStyle name="Заголовок 1" xfId="29" builtinId="16" customBuiltin="1"/>
    <cellStyle name="Заголовок 1 2" xfId="89"/>
    <cellStyle name="Заголовок 2" xfId="30" builtinId="17" customBuiltin="1"/>
    <cellStyle name="Заголовок 2 2" xfId="90"/>
    <cellStyle name="Заголовок 3" xfId="31" builtinId="18" customBuiltin="1"/>
    <cellStyle name="Заголовок 3 2" xfId="91"/>
    <cellStyle name="Заголовок 4" xfId="32" builtinId="19" customBuiltin="1"/>
    <cellStyle name="Заголовок 4 2" xfId="92"/>
    <cellStyle name="Итог" xfId="33" builtinId="25" customBuiltin="1"/>
    <cellStyle name="Итог 2" xfId="93"/>
    <cellStyle name="Контрольная ячейка" xfId="34" builtinId="23" customBuiltin="1"/>
    <cellStyle name="Контрольная ячейка 2" xfId="94"/>
    <cellStyle name="Название" xfId="35" builtinId="15" customBuiltin="1"/>
    <cellStyle name="Название 2" xfId="95"/>
    <cellStyle name="Нейтральный" xfId="36" builtinId="28" customBuiltin="1"/>
    <cellStyle name="Нейтральный 2" xfId="96"/>
    <cellStyle name="Обычный" xfId="0" builtinId="0"/>
    <cellStyle name="Обычный 10" xfId="280"/>
    <cellStyle name="Обычный 12 2" xfId="49"/>
    <cellStyle name="Обычный 2" xfId="37"/>
    <cellStyle name="Обычный 2 26 2" xfId="116"/>
    <cellStyle name="Обычный 3" xfId="38"/>
    <cellStyle name="Обычный 3 2" xfId="58"/>
    <cellStyle name="Обычный 3 2 2 2" xfId="50"/>
    <cellStyle name="Обычный 3 21" xfId="104"/>
    <cellStyle name="Обычный 4" xfId="45"/>
    <cellStyle name="Обычный 4 2" xfId="57"/>
    <cellStyle name="Обычный 5" xfId="46"/>
    <cellStyle name="Обычный 6" xfId="48"/>
    <cellStyle name="Обычный 6 10" xfId="281"/>
    <cellStyle name="Обычный 6 11" xfId="452"/>
    <cellStyle name="Обычный 6 2" xfId="54"/>
    <cellStyle name="Обычный 6 2 10" xfId="111"/>
    <cellStyle name="Обычный 6 2 11" xfId="284"/>
    <cellStyle name="Обычный 6 2 12" xfId="455"/>
    <cellStyle name="Обычный 6 2 2" xfId="55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3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6"/>
    <cellStyle name="Обычный 7 2" xfId="60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9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ы по компаниям_last" xfId="47"/>
    <cellStyle name="Плохой" xfId="39" builtinId="27" customBuiltin="1"/>
    <cellStyle name="Плохой 2" xfId="97"/>
    <cellStyle name="Пояснение" xfId="40" builtinId="53" customBuiltin="1"/>
    <cellStyle name="Пояснение 2" xfId="98"/>
    <cellStyle name="Примечание" xfId="41" builtinId="10" customBuiltin="1"/>
    <cellStyle name="Примечание 2" xfId="99"/>
    <cellStyle name="Процентный 2" xfId="105"/>
    <cellStyle name="Процентный 3" xfId="106"/>
    <cellStyle name="Связанная ячейка" xfId="42" builtinId="24" customBuiltin="1"/>
    <cellStyle name="Связанная ячейка 2" xfId="100"/>
    <cellStyle name="Стиль 1" xfId="107"/>
    <cellStyle name="Текст предупреждения" xfId="43" builtinId="11" customBuiltin="1"/>
    <cellStyle name="Текст предупреждения 2" xfId="101"/>
    <cellStyle name="УровеньСтолб_1" xfId="1" builtinId="2" iLevel="0"/>
    <cellStyle name="Финансовый 2" xfId="51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2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3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4" builtinId="26" customBuiltin="1"/>
    <cellStyle name="Хороший 2" xfId="1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12"/>
  <sheetViews>
    <sheetView tabSelected="1" zoomScale="80" zoomScaleNormal="80" zoomScaleSheetLayoutView="80" workbookViewId="0">
      <selection activeCell="E15" sqref="E15:R15"/>
    </sheetView>
  </sheetViews>
  <sheetFormatPr defaultRowHeight="15.75"/>
  <cols>
    <col min="1" max="1" width="10.5" style="10" customWidth="1"/>
    <col min="2" max="2" width="34" style="10" customWidth="1"/>
    <col min="3" max="3" width="17" style="10" customWidth="1"/>
    <col min="4" max="4" width="17.625" style="10" customWidth="1"/>
    <col min="5" max="5" width="17.125" style="10" customWidth="1"/>
    <col min="6" max="6" width="10.125" style="10" customWidth="1"/>
    <col min="7" max="7" width="10.75" style="10" customWidth="1"/>
    <col min="8" max="8" width="7.375" style="10" customWidth="1"/>
    <col min="9" max="9" width="8.875" style="10" customWidth="1"/>
    <col min="10" max="10" width="6.375" style="10" customWidth="1"/>
    <col min="11" max="11" width="6.875" style="10" customWidth="1"/>
    <col min="12" max="12" width="17.125" style="10" customWidth="1"/>
    <col min="13" max="13" width="9.125" style="10" customWidth="1"/>
    <col min="14" max="14" width="6.875" style="10" customWidth="1"/>
    <col min="15" max="15" width="6.5" style="10" customWidth="1"/>
    <col min="16" max="16" width="8.5" style="10" customWidth="1"/>
    <col min="17" max="18" width="6.125" style="10" customWidth="1"/>
    <col min="19" max="19" width="13" style="10" customWidth="1"/>
    <col min="20" max="20" width="6.375" style="10" customWidth="1"/>
    <col min="21" max="21" width="14.125" style="10" customWidth="1"/>
    <col min="22" max="22" width="8.875" style="10" customWidth="1"/>
    <col min="23" max="23" width="18" style="10" customWidth="1"/>
    <col min="24" max="16384" width="9" style="10"/>
  </cols>
  <sheetData>
    <row r="1" spans="1:52" ht="18.75">
      <c r="S1" s="22"/>
      <c r="W1" s="23" t="s">
        <v>13</v>
      </c>
      <c r="Y1" s="22"/>
    </row>
    <row r="2" spans="1:52" ht="18.75">
      <c r="S2" s="22"/>
      <c r="W2" s="24" t="s">
        <v>0</v>
      </c>
      <c r="Y2" s="22"/>
    </row>
    <row r="3" spans="1:52" ht="18.75">
      <c r="S3" s="22"/>
      <c r="W3" s="24" t="s">
        <v>28</v>
      </c>
      <c r="Y3" s="22"/>
    </row>
    <row r="4" spans="1:52" s="27" customFormat="1" ht="18.75">
      <c r="A4" s="25" t="s">
        <v>27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6"/>
      <c r="Y4" s="26"/>
      <c r="Z4" s="26"/>
      <c r="AA4" s="26"/>
    </row>
    <row r="5" spans="1:52" s="27" customFormat="1" ht="18.75">
      <c r="A5" s="28" t="s">
        <v>181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9"/>
      <c r="Y5" s="29"/>
      <c r="Z5" s="29"/>
      <c r="AA5" s="29"/>
      <c r="AB5" s="29"/>
    </row>
    <row r="6" spans="1:52" s="27" customFormat="1" ht="18.7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52" s="27" customFormat="1" ht="18.75">
      <c r="A7" s="28" t="s">
        <v>64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9"/>
      <c r="Y7" s="29"/>
      <c r="Z7" s="29"/>
      <c r="AA7" s="29"/>
    </row>
    <row r="8" spans="1:52">
      <c r="A8" s="34" t="s">
        <v>15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5"/>
      <c r="Y8" s="35"/>
      <c r="Z8" s="35"/>
      <c r="AA8" s="35"/>
    </row>
    <row r="9" spans="1:5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52" ht="18.75">
      <c r="A10" s="30" t="s">
        <v>182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  <c r="Y10" s="31"/>
      <c r="Z10" s="31"/>
      <c r="AA10" s="31"/>
    </row>
    <row r="11" spans="1:52" ht="18.75">
      <c r="AA11" s="24"/>
    </row>
    <row r="12" spans="1:52" ht="18.75">
      <c r="A12" s="37" t="s">
        <v>65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8"/>
      <c r="Y12" s="38"/>
      <c r="Z12" s="38"/>
      <c r="AA12" s="38"/>
    </row>
    <row r="13" spans="1:52">
      <c r="A13" s="34" t="s">
        <v>16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5"/>
      <c r="Y13" s="35"/>
      <c r="Z13" s="35"/>
      <c r="AA13" s="35"/>
    </row>
    <row r="14" spans="1:52" ht="15.75" customHeight="1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27"/>
      <c r="AU14" s="27"/>
      <c r="AV14" s="27"/>
      <c r="AW14" s="27"/>
      <c r="AX14" s="27"/>
    </row>
    <row r="15" spans="1:52" ht="53.25" customHeight="1">
      <c r="A15" s="19" t="s">
        <v>14</v>
      </c>
      <c r="B15" s="19" t="s">
        <v>9</v>
      </c>
      <c r="C15" s="19" t="s">
        <v>4</v>
      </c>
      <c r="D15" s="19" t="s">
        <v>30</v>
      </c>
      <c r="E15" s="21" t="s">
        <v>180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0" t="s">
        <v>183</v>
      </c>
      <c r="T15" s="20"/>
      <c r="U15" s="20"/>
      <c r="V15" s="20"/>
      <c r="W15" s="19" t="s">
        <v>5</v>
      </c>
      <c r="X15" s="39"/>
      <c r="Y15" s="39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</row>
    <row r="16" spans="1:52" ht="13.5" customHeight="1">
      <c r="A16" s="19"/>
      <c r="B16" s="19"/>
      <c r="C16" s="19"/>
      <c r="D16" s="19"/>
      <c r="E16" s="21" t="s">
        <v>6</v>
      </c>
      <c r="F16" s="21"/>
      <c r="G16" s="21"/>
      <c r="H16" s="21"/>
      <c r="I16" s="21"/>
      <c r="J16" s="21"/>
      <c r="K16" s="21"/>
      <c r="L16" s="21" t="s">
        <v>7</v>
      </c>
      <c r="M16" s="21"/>
      <c r="N16" s="21"/>
      <c r="O16" s="21"/>
      <c r="P16" s="21"/>
      <c r="Q16" s="21"/>
      <c r="R16" s="21"/>
      <c r="S16" s="20"/>
      <c r="T16" s="20"/>
      <c r="U16" s="20"/>
      <c r="V16" s="20"/>
      <c r="W16" s="19"/>
      <c r="X16" s="39"/>
      <c r="Y16" s="39"/>
      <c r="Z16" s="39"/>
      <c r="AA16" s="39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</row>
    <row r="17" spans="1:52" ht="13.5" customHeight="1">
      <c r="A17" s="19"/>
      <c r="B17" s="19"/>
      <c r="C17" s="19"/>
      <c r="D17" s="19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0"/>
      <c r="T17" s="20"/>
      <c r="U17" s="20"/>
      <c r="V17" s="20"/>
      <c r="W17" s="19"/>
      <c r="X17" s="39"/>
      <c r="Y17" s="39"/>
      <c r="Z17" s="39"/>
      <c r="AA17" s="39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</row>
    <row r="18" spans="1:52" ht="43.5" customHeight="1">
      <c r="A18" s="19"/>
      <c r="B18" s="19"/>
      <c r="C18" s="19"/>
      <c r="D18" s="19"/>
      <c r="E18" s="17" t="s">
        <v>11</v>
      </c>
      <c r="F18" s="21" t="s">
        <v>10</v>
      </c>
      <c r="G18" s="21"/>
      <c r="H18" s="21"/>
      <c r="I18" s="21"/>
      <c r="J18" s="21"/>
      <c r="K18" s="21"/>
      <c r="L18" s="17" t="s">
        <v>11</v>
      </c>
      <c r="M18" s="21" t="s">
        <v>10</v>
      </c>
      <c r="N18" s="21"/>
      <c r="O18" s="21"/>
      <c r="P18" s="21"/>
      <c r="Q18" s="21"/>
      <c r="R18" s="21"/>
      <c r="S18" s="20" t="s">
        <v>11</v>
      </c>
      <c r="T18" s="20"/>
      <c r="U18" s="20" t="s">
        <v>10</v>
      </c>
      <c r="V18" s="20"/>
      <c r="W18" s="19"/>
      <c r="X18" s="39"/>
      <c r="Y18" s="39"/>
      <c r="Z18" s="39"/>
      <c r="AA18" s="39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</row>
    <row r="19" spans="1:52" ht="71.25" customHeight="1">
      <c r="A19" s="19"/>
      <c r="B19" s="19"/>
      <c r="C19" s="19"/>
      <c r="D19" s="19"/>
      <c r="E19" s="7" t="s">
        <v>29</v>
      </c>
      <c r="F19" s="7" t="s">
        <v>29</v>
      </c>
      <c r="G19" s="8" t="s">
        <v>2</v>
      </c>
      <c r="H19" s="8" t="s">
        <v>3</v>
      </c>
      <c r="I19" s="8" t="s">
        <v>12</v>
      </c>
      <c r="J19" s="8" t="s">
        <v>1</v>
      </c>
      <c r="K19" s="8" t="s">
        <v>8</v>
      </c>
      <c r="L19" s="7" t="s">
        <v>29</v>
      </c>
      <c r="M19" s="7" t="s">
        <v>29</v>
      </c>
      <c r="N19" s="8" t="s">
        <v>2</v>
      </c>
      <c r="O19" s="8" t="s">
        <v>3</v>
      </c>
      <c r="P19" s="8" t="s">
        <v>12</v>
      </c>
      <c r="Q19" s="8" t="s">
        <v>1</v>
      </c>
      <c r="R19" s="8" t="s">
        <v>8</v>
      </c>
      <c r="S19" s="18" t="s">
        <v>31</v>
      </c>
      <c r="T19" s="18" t="s">
        <v>17</v>
      </c>
      <c r="U19" s="18" t="s">
        <v>31</v>
      </c>
      <c r="V19" s="18" t="s">
        <v>17</v>
      </c>
      <c r="W19" s="19"/>
      <c r="X19" s="39"/>
      <c r="Y19" s="39"/>
      <c r="Z19" s="39"/>
      <c r="AA19" s="39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</row>
    <row r="20" spans="1:52">
      <c r="A20" s="9">
        <v>1</v>
      </c>
      <c r="B20" s="9">
        <v>2</v>
      </c>
      <c r="C20" s="9">
        <v>3</v>
      </c>
      <c r="D20" s="9">
        <v>4</v>
      </c>
      <c r="E20" s="9">
        <v>5</v>
      </c>
      <c r="F20" s="9">
        <f t="shared" ref="F20:W20" si="0">E20+1</f>
        <v>6</v>
      </c>
      <c r="G20" s="9">
        <f t="shared" si="0"/>
        <v>7</v>
      </c>
      <c r="H20" s="9">
        <f t="shared" si="0"/>
        <v>8</v>
      </c>
      <c r="I20" s="9">
        <f t="shared" si="0"/>
        <v>9</v>
      </c>
      <c r="J20" s="9">
        <f t="shared" si="0"/>
        <v>10</v>
      </c>
      <c r="K20" s="9">
        <f t="shared" si="0"/>
        <v>11</v>
      </c>
      <c r="L20" s="9">
        <f t="shared" si="0"/>
        <v>12</v>
      </c>
      <c r="M20" s="9">
        <f t="shared" si="0"/>
        <v>13</v>
      </c>
      <c r="N20" s="9">
        <f t="shared" si="0"/>
        <v>14</v>
      </c>
      <c r="O20" s="9">
        <f t="shared" si="0"/>
        <v>15</v>
      </c>
      <c r="P20" s="9">
        <f t="shared" si="0"/>
        <v>16</v>
      </c>
      <c r="Q20" s="9">
        <f t="shared" si="0"/>
        <v>17</v>
      </c>
      <c r="R20" s="9">
        <f t="shared" si="0"/>
        <v>18</v>
      </c>
      <c r="S20" s="9">
        <f t="shared" si="0"/>
        <v>19</v>
      </c>
      <c r="T20" s="9">
        <f t="shared" si="0"/>
        <v>20</v>
      </c>
      <c r="U20" s="9">
        <f t="shared" si="0"/>
        <v>21</v>
      </c>
      <c r="V20" s="9">
        <f t="shared" si="0"/>
        <v>22</v>
      </c>
      <c r="W20" s="9">
        <f t="shared" si="0"/>
        <v>23</v>
      </c>
      <c r="X20" s="39"/>
      <c r="Y20" s="39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</row>
    <row r="21" spans="1:52">
      <c r="A21" s="1"/>
      <c r="B21" s="2" t="s">
        <v>184</v>
      </c>
      <c r="C21" s="1" t="s">
        <v>66</v>
      </c>
      <c r="D21" s="13">
        <f>D22+D119</f>
        <v>41913.02201666667</v>
      </c>
      <c r="E21" s="12">
        <f>E22+E119</f>
        <v>0</v>
      </c>
      <c r="F21" s="12">
        <f>F22+F119</f>
        <v>8175.4400000000005</v>
      </c>
      <c r="G21" s="12">
        <f t="shared" ref="G21:K21" si="1">G22+G119</f>
        <v>806.35</v>
      </c>
      <c r="H21" s="12">
        <f t="shared" si="1"/>
        <v>0</v>
      </c>
      <c r="I21" s="12">
        <f t="shared" si="1"/>
        <v>823.90000000000009</v>
      </c>
      <c r="J21" s="12">
        <f t="shared" si="1"/>
        <v>0</v>
      </c>
      <c r="K21" s="12">
        <f t="shared" si="1"/>
        <v>0</v>
      </c>
      <c r="L21" s="12">
        <f t="shared" ref="L21" si="2">L22+L119</f>
        <v>0</v>
      </c>
      <c r="M21" s="12">
        <f t="shared" ref="M21" si="3">M22+M119</f>
        <v>3841.491</v>
      </c>
      <c r="N21" s="12">
        <f t="shared" ref="N21" si="4">N22+N119</f>
        <v>254.995</v>
      </c>
      <c r="O21" s="12">
        <f t="shared" ref="O21" si="5">O22+O119</f>
        <v>0</v>
      </c>
      <c r="P21" s="12">
        <f t="shared" ref="P21" si="6">P22+P119</f>
        <v>482.99799999999999</v>
      </c>
      <c r="Q21" s="12">
        <f t="shared" ref="Q21" si="7">Q22+Q119</f>
        <v>0</v>
      </c>
      <c r="R21" s="12">
        <f t="shared" ref="R21" si="8">R22+R119</f>
        <v>0</v>
      </c>
      <c r="S21" s="15">
        <v>0</v>
      </c>
      <c r="T21" s="15">
        <v>0</v>
      </c>
      <c r="U21" s="15">
        <f>M21-F21</f>
        <v>-4333.9490000000005</v>
      </c>
      <c r="V21" s="15">
        <f>(M21/F21)*100</f>
        <v>46.988186568551662</v>
      </c>
      <c r="W21" s="15" t="s">
        <v>32</v>
      </c>
    </row>
    <row r="22" spans="1:52" ht="31.5">
      <c r="A22" s="1">
        <v>1</v>
      </c>
      <c r="B22" s="2" t="s">
        <v>130</v>
      </c>
      <c r="C22" s="1" t="s">
        <v>66</v>
      </c>
      <c r="D22" s="13">
        <f>D23+D95+D103+D115+D117</f>
        <v>17649.161300000003</v>
      </c>
      <c r="E22" s="12">
        <f>E23+E95+E103+E115+E117</f>
        <v>0</v>
      </c>
      <c r="F22" s="12">
        <f>F23+F95+F103+F115+F117</f>
        <v>3777.83</v>
      </c>
      <c r="G22" s="12">
        <f t="shared" ref="G22:K22" si="9">G23+G95+G103+G115+G117</f>
        <v>363.5</v>
      </c>
      <c r="H22" s="12">
        <f t="shared" si="9"/>
        <v>0</v>
      </c>
      <c r="I22" s="12">
        <f t="shared" si="9"/>
        <v>353.6</v>
      </c>
      <c r="J22" s="12">
        <f t="shared" si="9"/>
        <v>0</v>
      </c>
      <c r="K22" s="12">
        <f t="shared" si="9"/>
        <v>0</v>
      </c>
      <c r="L22" s="12">
        <f t="shared" ref="L22" si="10">L23+L95+L103+L115+L117</f>
        <v>0</v>
      </c>
      <c r="M22" s="12">
        <f t="shared" ref="M22" si="11">M23+M95+M103+M115+M117</f>
        <v>1797.213</v>
      </c>
      <c r="N22" s="12">
        <f t="shared" ref="N22" si="12">N23+N95+N103+N115+N117</f>
        <v>86.884999999999991</v>
      </c>
      <c r="O22" s="12">
        <f t="shared" ref="O22" si="13">O23+O95+O103+O115+O117</f>
        <v>0</v>
      </c>
      <c r="P22" s="12">
        <f t="shared" ref="P22" si="14">P23+P95+P103+P115+P117</f>
        <v>234.571</v>
      </c>
      <c r="Q22" s="12">
        <f t="shared" ref="Q22" si="15">Q23+Q95+Q103+Q115+Q117</f>
        <v>0</v>
      </c>
      <c r="R22" s="12">
        <f t="shared" ref="R22" si="16">R23+R95+R103+R115+R117</f>
        <v>0</v>
      </c>
      <c r="S22" s="15">
        <v>0</v>
      </c>
      <c r="T22" s="15">
        <v>0</v>
      </c>
      <c r="U22" s="15">
        <f t="shared" ref="U22:U85" si="17">M22-F22</f>
        <v>-1980.617</v>
      </c>
      <c r="V22" s="15">
        <f t="shared" ref="V22:V85" si="18">(M22/F22)*100</f>
        <v>47.57262767249982</v>
      </c>
      <c r="W22" s="15" t="s">
        <v>32</v>
      </c>
    </row>
    <row r="23" spans="1:52" ht="31.5">
      <c r="A23" s="1" t="s">
        <v>185</v>
      </c>
      <c r="B23" s="2" t="s">
        <v>186</v>
      </c>
      <c r="C23" s="1" t="s">
        <v>66</v>
      </c>
      <c r="D23" s="13">
        <f>SUM(D24:D94)</f>
        <v>16279.140466666668</v>
      </c>
      <c r="E23" s="12">
        <f>SUM(E24:E94)</f>
        <v>0</v>
      </c>
      <c r="F23" s="12">
        <f>SUM(F24:F94)</f>
        <v>3654.2799999999997</v>
      </c>
      <c r="G23" s="12">
        <f t="shared" ref="G23:K23" si="19">SUM(G24:G94)</f>
        <v>363.5</v>
      </c>
      <c r="H23" s="12">
        <f t="shared" si="19"/>
        <v>0</v>
      </c>
      <c r="I23" s="12">
        <f t="shared" si="19"/>
        <v>353.6</v>
      </c>
      <c r="J23" s="12">
        <f t="shared" si="19"/>
        <v>0</v>
      </c>
      <c r="K23" s="12">
        <f t="shared" si="19"/>
        <v>0</v>
      </c>
      <c r="L23" s="12">
        <f t="shared" ref="L23" si="20">SUM(L24:L94)</f>
        <v>0</v>
      </c>
      <c r="M23" s="12">
        <f t="shared" ref="M23" si="21">SUM(M24:M94)</f>
        <v>1569.808</v>
      </c>
      <c r="N23" s="12">
        <f t="shared" ref="N23" si="22">SUM(N24:N94)</f>
        <v>86.884999999999991</v>
      </c>
      <c r="O23" s="12">
        <f t="shared" ref="O23" si="23">SUM(O24:O94)</f>
        <v>0</v>
      </c>
      <c r="P23" s="12">
        <f t="shared" ref="P23" si="24">SUM(P24:P94)</f>
        <v>234.571</v>
      </c>
      <c r="Q23" s="12">
        <f t="shared" ref="Q23" si="25">SUM(Q24:Q94)</f>
        <v>0</v>
      </c>
      <c r="R23" s="12">
        <f t="shared" ref="R23" si="26">SUM(R24:R94)</f>
        <v>0</v>
      </c>
      <c r="S23" s="15">
        <v>0</v>
      </c>
      <c r="T23" s="15">
        <v>0</v>
      </c>
      <c r="U23" s="15">
        <f t="shared" si="17"/>
        <v>-2084.4719999999998</v>
      </c>
      <c r="V23" s="15">
        <f t="shared" si="18"/>
        <v>42.958065610735908</v>
      </c>
      <c r="W23" s="15" t="s">
        <v>32</v>
      </c>
    </row>
    <row r="24" spans="1:52" ht="47.25">
      <c r="A24" s="1" t="s">
        <v>18</v>
      </c>
      <c r="B24" s="2" t="s">
        <v>170</v>
      </c>
      <c r="C24" s="1" t="s">
        <v>32</v>
      </c>
      <c r="D24" s="16">
        <v>73.75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f t="shared" si="17"/>
        <v>0</v>
      </c>
      <c r="V24" s="15" t="e">
        <f t="shared" si="18"/>
        <v>#DIV/0!</v>
      </c>
      <c r="W24" s="15" t="s">
        <v>32</v>
      </c>
    </row>
    <row r="25" spans="1:52" ht="31.5">
      <c r="A25" s="1" t="s">
        <v>19</v>
      </c>
      <c r="B25" s="2" t="s">
        <v>187</v>
      </c>
      <c r="C25" s="1" t="s">
        <v>32</v>
      </c>
      <c r="D25" s="16">
        <v>413.40333333333336</v>
      </c>
      <c r="E25" s="15">
        <v>0</v>
      </c>
      <c r="F25" s="15">
        <v>30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37.76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f t="shared" si="17"/>
        <v>7.759999999999998</v>
      </c>
      <c r="V25" s="15">
        <f t="shared" si="18"/>
        <v>125.86666666666666</v>
      </c>
      <c r="W25" s="15" t="s">
        <v>32</v>
      </c>
    </row>
    <row r="26" spans="1:52" ht="31.5">
      <c r="A26" s="1" t="s">
        <v>68</v>
      </c>
      <c r="B26" s="2" t="s">
        <v>188</v>
      </c>
      <c r="C26" s="1" t="s">
        <v>32</v>
      </c>
      <c r="D26" s="16">
        <v>120.45833333333334</v>
      </c>
      <c r="E26" s="15">
        <v>0</v>
      </c>
      <c r="F26" s="15">
        <v>25.5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f>10.86+10.46+11.05</f>
        <v>32.370000000000005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f t="shared" si="17"/>
        <v>6.8700000000000045</v>
      </c>
      <c r="V26" s="15">
        <f t="shared" si="18"/>
        <v>126.94117647058825</v>
      </c>
      <c r="W26" s="15" t="s">
        <v>32</v>
      </c>
    </row>
    <row r="27" spans="1:52" ht="47.25">
      <c r="A27" s="1" t="s">
        <v>70</v>
      </c>
      <c r="B27" s="2" t="s">
        <v>189</v>
      </c>
      <c r="C27" s="1" t="s">
        <v>32</v>
      </c>
      <c r="D27" s="16">
        <v>19.765000000000004</v>
      </c>
      <c r="E27" s="15">
        <v>0</v>
      </c>
      <c r="F27" s="15">
        <v>9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f t="shared" si="17"/>
        <v>-9</v>
      </c>
      <c r="V27" s="15">
        <f t="shared" si="18"/>
        <v>0</v>
      </c>
      <c r="W27" s="15" t="s">
        <v>32</v>
      </c>
    </row>
    <row r="28" spans="1:52" ht="78.75">
      <c r="A28" s="1" t="s">
        <v>72</v>
      </c>
      <c r="B28" s="2" t="s">
        <v>171</v>
      </c>
      <c r="C28" s="1" t="s">
        <v>32</v>
      </c>
      <c r="D28" s="16">
        <v>239.93333333333331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45.35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f t="shared" si="17"/>
        <v>45.35</v>
      </c>
      <c r="V28" s="15" t="e">
        <f t="shared" si="18"/>
        <v>#DIV/0!</v>
      </c>
      <c r="W28" s="15" t="s">
        <v>32</v>
      </c>
    </row>
    <row r="29" spans="1:52" ht="31.5">
      <c r="A29" s="1" t="s">
        <v>77</v>
      </c>
      <c r="B29" s="2" t="s">
        <v>46</v>
      </c>
      <c r="C29" s="1" t="s">
        <v>32</v>
      </c>
      <c r="D29" s="16">
        <v>185.94416666666669</v>
      </c>
      <c r="E29" s="15">
        <v>0</v>
      </c>
      <c r="F29" s="15">
        <v>53</v>
      </c>
      <c r="G29" s="15">
        <v>0</v>
      </c>
      <c r="H29" s="15">
        <v>0</v>
      </c>
      <c r="I29" s="15">
        <v>7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f t="shared" si="17"/>
        <v>-53</v>
      </c>
      <c r="V29" s="15">
        <f t="shared" si="18"/>
        <v>0</v>
      </c>
      <c r="W29" s="15" t="s">
        <v>32</v>
      </c>
    </row>
    <row r="30" spans="1:52" ht="63">
      <c r="A30" s="1" t="s">
        <v>81</v>
      </c>
      <c r="B30" s="2" t="s">
        <v>190</v>
      </c>
      <c r="C30" s="1" t="s">
        <v>32</v>
      </c>
      <c r="D30" s="16">
        <v>42.18333333333333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f t="shared" si="17"/>
        <v>0</v>
      </c>
      <c r="V30" s="15" t="e">
        <f t="shared" si="18"/>
        <v>#DIV/0!</v>
      </c>
      <c r="W30" s="15" t="s">
        <v>32</v>
      </c>
    </row>
    <row r="31" spans="1:52" ht="47.25">
      <c r="A31" s="1" t="s">
        <v>83</v>
      </c>
      <c r="B31" s="2" t="s">
        <v>191</v>
      </c>
      <c r="C31" s="1" t="s">
        <v>32</v>
      </c>
      <c r="D31" s="16">
        <v>187.31666666666666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f t="shared" si="17"/>
        <v>0</v>
      </c>
      <c r="V31" s="15" t="e">
        <f t="shared" si="18"/>
        <v>#DIV/0!</v>
      </c>
      <c r="W31" s="15" t="s">
        <v>32</v>
      </c>
    </row>
    <row r="32" spans="1:52" ht="63">
      <c r="A32" s="1" t="s">
        <v>85</v>
      </c>
      <c r="B32" s="2" t="s">
        <v>172</v>
      </c>
      <c r="C32" s="1" t="s">
        <v>32</v>
      </c>
      <c r="D32" s="16">
        <v>285.16666666666669</v>
      </c>
      <c r="E32" s="15">
        <v>0</v>
      </c>
      <c r="F32" s="15">
        <v>75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67.06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f t="shared" si="17"/>
        <v>-7.9399999999999977</v>
      </c>
      <c r="V32" s="15">
        <f t="shared" si="18"/>
        <v>89.413333333333327</v>
      </c>
      <c r="W32" s="15" t="s">
        <v>32</v>
      </c>
    </row>
    <row r="33" spans="1:23" ht="47.25">
      <c r="A33" s="1" t="s">
        <v>87</v>
      </c>
      <c r="B33" s="2" t="s">
        <v>192</v>
      </c>
      <c r="C33" s="1" t="s">
        <v>32</v>
      </c>
      <c r="D33" s="16">
        <v>3.9333333333333331</v>
      </c>
      <c r="E33" s="15">
        <v>0</v>
      </c>
      <c r="F33" s="15">
        <v>1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f t="shared" si="17"/>
        <v>-1</v>
      </c>
      <c r="V33" s="15">
        <f t="shared" si="18"/>
        <v>0</v>
      </c>
      <c r="W33" s="15" t="s">
        <v>32</v>
      </c>
    </row>
    <row r="34" spans="1:23" ht="31.5">
      <c r="A34" s="1" t="s">
        <v>88</v>
      </c>
      <c r="B34" s="2" t="s">
        <v>193</v>
      </c>
      <c r="C34" s="1" t="s">
        <v>32</v>
      </c>
      <c r="D34" s="16">
        <v>53.1</v>
      </c>
      <c r="E34" s="15">
        <v>0</v>
      </c>
      <c r="F34" s="15">
        <v>19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11.46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f t="shared" si="17"/>
        <v>-7.5399999999999991</v>
      </c>
      <c r="V34" s="15">
        <f t="shared" si="18"/>
        <v>60.315789473684212</v>
      </c>
      <c r="W34" s="15" t="s">
        <v>32</v>
      </c>
    </row>
    <row r="35" spans="1:23" ht="63">
      <c r="A35" s="1" t="s">
        <v>90</v>
      </c>
      <c r="B35" s="2" t="s">
        <v>173</v>
      </c>
      <c r="C35" s="1" t="s">
        <v>32</v>
      </c>
      <c r="D35" s="16">
        <v>32.450000000000003</v>
      </c>
      <c r="E35" s="15">
        <v>0</v>
      </c>
      <c r="F35" s="15">
        <v>33</v>
      </c>
      <c r="G35" s="15">
        <v>0</v>
      </c>
      <c r="H35" s="15">
        <v>0</v>
      </c>
      <c r="I35" s="15">
        <v>22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f t="shared" si="17"/>
        <v>-33</v>
      </c>
      <c r="V35" s="15">
        <f t="shared" si="18"/>
        <v>0</v>
      </c>
      <c r="W35" s="15" t="s">
        <v>32</v>
      </c>
    </row>
    <row r="36" spans="1:23" ht="31.5">
      <c r="A36" s="1" t="s">
        <v>93</v>
      </c>
      <c r="B36" s="2" t="s">
        <v>194</v>
      </c>
      <c r="C36" s="1" t="s">
        <v>32</v>
      </c>
      <c r="D36" s="16">
        <v>9.8333333333333339</v>
      </c>
      <c r="E36" s="15">
        <v>0</v>
      </c>
      <c r="F36" s="15">
        <v>10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f t="shared" si="17"/>
        <v>-10</v>
      </c>
      <c r="V36" s="15">
        <f t="shared" si="18"/>
        <v>0</v>
      </c>
      <c r="W36" s="15" t="s">
        <v>32</v>
      </c>
    </row>
    <row r="37" spans="1:23" ht="78.75">
      <c r="A37" s="1" t="s">
        <v>96</v>
      </c>
      <c r="B37" s="2" t="s">
        <v>174</v>
      </c>
      <c r="C37" s="1" t="s">
        <v>32</v>
      </c>
      <c r="D37" s="16">
        <v>46.45</v>
      </c>
      <c r="E37" s="15">
        <v>0</v>
      </c>
      <c r="F37" s="15">
        <v>46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f t="shared" si="17"/>
        <v>-46</v>
      </c>
      <c r="V37" s="15">
        <f t="shared" si="18"/>
        <v>0</v>
      </c>
      <c r="W37" s="15" t="s">
        <v>32</v>
      </c>
    </row>
    <row r="38" spans="1:23" ht="31.5">
      <c r="A38" s="1" t="s">
        <v>97</v>
      </c>
      <c r="B38" s="2" t="s">
        <v>175</v>
      </c>
      <c r="C38" s="1" t="s">
        <v>32</v>
      </c>
      <c r="D38" s="16">
        <v>61.95</v>
      </c>
      <c r="E38" s="15">
        <v>0</v>
      </c>
      <c r="F38" s="15">
        <v>63</v>
      </c>
      <c r="G38" s="15">
        <v>0</v>
      </c>
      <c r="H38" s="15">
        <v>0</v>
      </c>
      <c r="I38" s="15">
        <v>5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f t="shared" si="17"/>
        <v>-63</v>
      </c>
      <c r="V38" s="15">
        <f t="shared" si="18"/>
        <v>0</v>
      </c>
      <c r="W38" s="15" t="s">
        <v>32</v>
      </c>
    </row>
    <row r="39" spans="1:23" ht="78.75">
      <c r="A39" s="1" t="s">
        <v>98</v>
      </c>
      <c r="B39" s="2" t="s">
        <v>195</v>
      </c>
      <c r="C39" s="1" t="s">
        <v>32</v>
      </c>
      <c r="D39" s="16">
        <v>5.3000000000000007</v>
      </c>
      <c r="E39" s="15">
        <v>0</v>
      </c>
      <c r="F39" s="15">
        <v>2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f t="shared" si="17"/>
        <v>-2</v>
      </c>
      <c r="V39" s="15">
        <f t="shared" si="18"/>
        <v>0</v>
      </c>
      <c r="W39" s="15" t="s">
        <v>32</v>
      </c>
    </row>
    <row r="40" spans="1:23" ht="31.5">
      <c r="A40" s="1" t="s">
        <v>100</v>
      </c>
      <c r="B40" s="3" t="s">
        <v>196</v>
      </c>
      <c r="C40" s="1" t="s">
        <v>32</v>
      </c>
      <c r="D40" s="16">
        <v>122.91666666666667</v>
      </c>
      <c r="E40" s="15">
        <v>0</v>
      </c>
      <c r="F40" s="15">
        <v>141.6</v>
      </c>
      <c r="G40" s="15">
        <v>32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222.39</v>
      </c>
      <c r="N40" s="15">
        <v>50</v>
      </c>
      <c r="O40" s="15">
        <v>0</v>
      </c>
      <c r="P40" s="15">
        <v>1.04</v>
      </c>
      <c r="Q40" s="15">
        <v>0</v>
      </c>
      <c r="R40" s="15">
        <v>0</v>
      </c>
      <c r="S40" s="15">
        <v>0</v>
      </c>
      <c r="T40" s="15">
        <v>0</v>
      </c>
      <c r="U40" s="15">
        <f t="shared" si="17"/>
        <v>80.789999999999992</v>
      </c>
      <c r="V40" s="15">
        <f t="shared" si="18"/>
        <v>157.05508474576271</v>
      </c>
      <c r="W40" s="15" t="s">
        <v>32</v>
      </c>
    </row>
    <row r="41" spans="1:23" ht="78.75">
      <c r="A41" s="1" t="s">
        <v>103</v>
      </c>
      <c r="B41" s="3" t="s">
        <v>197</v>
      </c>
      <c r="C41" s="1" t="s">
        <v>32</v>
      </c>
      <c r="D41" s="16">
        <v>332.36666666666667</v>
      </c>
      <c r="E41" s="15">
        <v>0</v>
      </c>
      <c r="F41" s="15">
        <v>398.84</v>
      </c>
      <c r="G41" s="15">
        <v>125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f t="shared" si="17"/>
        <v>-398.84</v>
      </c>
      <c r="V41" s="15">
        <f t="shared" si="18"/>
        <v>0</v>
      </c>
      <c r="W41" s="15" t="s">
        <v>32</v>
      </c>
    </row>
    <row r="42" spans="1:23" ht="47.25">
      <c r="A42" s="1" t="s">
        <v>104</v>
      </c>
      <c r="B42" s="3" t="s">
        <v>198</v>
      </c>
      <c r="C42" s="1" t="s">
        <v>32</v>
      </c>
      <c r="D42" s="16">
        <v>142.58333333333334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f t="shared" si="17"/>
        <v>0</v>
      </c>
      <c r="V42" s="15" t="e">
        <f t="shared" si="18"/>
        <v>#DIV/0!</v>
      </c>
      <c r="W42" s="15" t="s">
        <v>32</v>
      </c>
    </row>
    <row r="43" spans="1:23" ht="47.25">
      <c r="A43" s="1" t="s">
        <v>105</v>
      </c>
      <c r="B43" s="3" t="s">
        <v>199</v>
      </c>
      <c r="C43" s="1" t="s">
        <v>32</v>
      </c>
      <c r="D43" s="16">
        <v>18.633333333333333</v>
      </c>
      <c r="E43" s="15">
        <v>0</v>
      </c>
      <c r="F43" s="15">
        <v>0.47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f t="shared" si="17"/>
        <v>-0.47</v>
      </c>
      <c r="V43" s="15">
        <f t="shared" si="18"/>
        <v>0</v>
      </c>
      <c r="W43" s="15" t="s">
        <v>32</v>
      </c>
    </row>
    <row r="44" spans="1:23" ht="78.75">
      <c r="A44" s="1" t="s">
        <v>106</v>
      </c>
      <c r="B44" s="4" t="s">
        <v>200</v>
      </c>
      <c r="C44" s="1" t="s">
        <v>32</v>
      </c>
      <c r="D44" s="16">
        <v>22.125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f t="shared" si="17"/>
        <v>0</v>
      </c>
      <c r="V44" s="15" t="e">
        <f t="shared" si="18"/>
        <v>#DIV/0!</v>
      </c>
      <c r="W44" s="15" t="s">
        <v>32</v>
      </c>
    </row>
    <row r="45" spans="1:23" ht="63">
      <c r="A45" s="1" t="s">
        <v>107</v>
      </c>
      <c r="B45" s="4" t="s">
        <v>201</v>
      </c>
      <c r="C45" s="1" t="s">
        <v>32</v>
      </c>
      <c r="D45" s="16">
        <v>194.29833333333332</v>
      </c>
      <c r="E45" s="15">
        <v>0</v>
      </c>
      <c r="F45" s="15">
        <v>33.159999999999997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6.8970000000000002</v>
      </c>
      <c r="N45" s="15">
        <v>6.3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f t="shared" si="17"/>
        <v>-26.262999999999998</v>
      </c>
      <c r="V45" s="15">
        <f t="shared" si="18"/>
        <v>20.799155609167673</v>
      </c>
      <c r="W45" s="15" t="s">
        <v>32</v>
      </c>
    </row>
    <row r="46" spans="1:23" ht="63">
      <c r="A46" s="1" t="s">
        <v>108</v>
      </c>
      <c r="B46" s="4" t="s">
        <v>202</v>
      </c>
      <c r="C46" s="1" t="s">
        <v>32</v>
      </c>
      <c r="D46" s="16">
        <v>27.041666666666664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f t="shared" si="17"/>
        <v>0</v>
      </c>
      <c r="V46" s="15" t="e">
        <f t="shared" si="18"/>
        <v>#DIV/0!</v>
      </c>
      <c r="W46" s="15" t="s">
        <v>32</v>
      </c>
    </row>
    <row r="47" spans="1:23" ht="78.75">
      <c r="A47" s="1" t="s">
        <v>110</v>
      </c>
      <c r="B47" s="4" t="s">
        <v>203</v>
      </c>
      <c r="C47" s="1" t="s">
        <v>32</v>
      </c>
      <c r="D47" s="16">
        <v>141.66666666666669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f t="shared" si="17"/>
        <v>0</v>
      </c>
      <c r="V47" s="15" t="e">
        <f t="shared" si="18"/>
        <v>#DIV/0!</v>
      </c>
      <c r="W47" s="15" t="s">
        <v>32</v>
      </c>
    </row>
    <row r="48" spans="1:23" ht="47.25">
      <c r="A48" s="1" t="s">
        <v>112</v>
      </c>
      <c r="B48" s="4" t="s">
        <v>204</v>
      </c>
      <c r="C48" s="1" t="s">
        <v>32</v>
      </c>
      <c r="D48" s="16">
        <v>1.3766666666666667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0.32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f t="shared" si="17"/>
        <v>0.32</v>
      </c>
      <c r="V48" s="15" t="e">
        <f t="shared" si="18"/>
        <v>#DIV/0!</v>
      </c>
      <c r="W48" s="15" t="s">
        <v>32</v>
      </c>
    </row>
    <row r="49" spans="1:23" ht="47.25">
      <c r="A49" s="1" t="s">
        <v>205</v>
      </c>
      <c r="B49" s="4" t="s">
        <v>206</v>
      </c>
      <c r="C49" s="1" t="s">
        <v>32</v>
      </c>
      <c r="D49" s="16">
        <v>88.718333333333334</v>
      </c>
      <c r="E49" s="15">
        <v>0</v>
      </c>
      <c r="F49" s="15">
        <v>23.6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5.54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f t="shared" si="17"/>
        <v>-18.060000000000002</v>
      </c>
      <c r="V49" s="15">
        <f t="shared" si="18"/>
        <v>23.474576271186439</v>
      </c>
      <c r="W49" s="15" t="s">
        <v>32</v>
      </c>
    </row>
    <row r="50" spans="1:23" ht="63">
      <c r="A50" s="1" t="s">
        <v>207</v>
      </c>
      <c r="B50" s="4" t="s">
        <v>208</v>
      </c>
      <c r="C50" s="1" t="s">
        <v>32</v>
      </c>
      <c r="D50" s="16">
        <v>8.1983333333333324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f t="shared" si="17"/>
        <v>0</v>
      </c>
      <c r="V50" s="15" t="e">
        <f t="shared" si="18"/>
        <v>#DIV/0!</v>
      </c>
      <c r="W50" s="15" t="s">
        <v>32</v>
      </c>
    </row>
    <row r="51" spans="1:23" ht="31.5">
      <c r="A51" s="1" t="s">
        <v>136</v>
      </c>
      <c r="B51" s="2" t="s">
        <v>209</v>
      </c>
      <c r="C51" s="1" t="s">
        <v>32</v>
      </c>
      <c r="D51" s="16">
        <v>196.66666666666669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f t="shared" si="17"/>
        <v>0</v>
      </c>
      <c r="V51" s="15" t="e">
        <f t="shared" si="18"/>
        <v>#DIV/0!</v>
      </c>
      <c r="W51" s="15" t="s">
        <v>32</v>
      </c>
    </row>
    <row r="52" spans="1:23" ht="31.5">
      <c r="A52" s="1" t="s">
        <v>210</v>
      </c>
      <c r="B52" s="2" t="s">
        <v>211</v>
      </c>
      <c r="C52" s="1" t="s">
        <v>32</v>
      </c>
      <c r="D52" s="16">
        <v>120.94999999999999</v>
      </c>
      <c r="E52" s="15">
        <v>0</v>
      </c>
      <c r="F52" s="15">
        <v>53.1</v>
      </c>
      <c r="G52" s="15">
        <v>0</v>
      </c>
      <c r="H52" s="15">
        <v>0</v>
      </c>
      <c r="I52" s="15">
        <v>17.600000000000001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f t="shared" si="17"/>
        <v>-53.1</v>
      </c>
      <c r="V52" s="15">
        <f t="shared" si="18"/>
        <v>0</v>
      </c>
      <c r="W52" s="15" t="s">
        <v>32</v>
      </c>
    </row>
    <row r="53" spans="1:23" ht="31.5">
      <c r="A53" s="1" t="s">
        <v>212</v>
      </c>
      <c r="B53" s="2" t="s">
        <v>213</v>
      </c>
      <c r="C53" s="1" t="s">
        <v>32</v>
      </c>
      <c r="D53" s="16">
        <v>80.633333333333326</v>
      </c>
      <c r="E53" s="15">
        <v>0</v>
      </c>
      <c r="F53" s="15">
        <v>96.76</v>
      </c>
      <c r="G53" s="15">
        <v>0</v>
      </c>
      <c r="H53" s="15">
        <v>0</v>
      </c>
      <c r="I53" s="15">
        <v>28.1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f t="shared" si="17"/>
        <v>-96.76</v>
      </c>
      <c r="V53" s="15">
        <f t="shared" si="18"/>
        <v>0</v>
      </c>
      <c r="W53" s="15" t="s">
        <v>32</v>
      </c>
    </row>
    <row r="54" spans="1:23" ht="31.5">
      <c r="A54" s="1" t="s">
        <v>214</v>
      </c>
      <c r="B54" s="2" t="s">
        <v>215</v>
      </c>
      <c r="C54" s="1" t="s">
        <v>32</v>
      </c>
      <c r="D54" s="16">
        <v>75.716666666666669</v>
      </c>
      <c r="E54" s="15">
        <v>0</v>
      </c>
      <c r="F54" s="15">
        <v>47.2</v>
      </c>
      <c r="G54" s="15">
        <v>0</v>
      </c>
      <c r="H54" s="15">
        <v>0</v>
      </c>
      <c r="I54" s="15">
        <v>13.1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f t="shared" si="17"/>
        <v>-47.2</v>
      </c>
      <c r="V54" s="15">
        <f t="shared" si="18"/>
        <v>0</v>
      </c>
      <c r="W54" s="15" t="s">
        <v>32</v>
      </c>
    </row>
    <row r="55" spans="1:23" ht="31.5">
      <c r="A55" s="1" t="s">
        <v>216</v>
      </c>
      <c r="B55" s="2" t="s">
        <v>217</v>
      </c>
      <c r="C55" s="1" t="s">
        <v>32</v>
      </c>
      <c r="D55" s="16">
        <v>26.55</v>
      </c>
      <c r="E55" s="15">
        <v>0</v>
      </c>
      <c r="F55" s="15">
        <v>31.86</v>
      </c>
      <c r="G55" s="15">
        <v>0</v>
      </c>
      <c r="H55" s="15">
        <v>0</v>
      </c>
      <c r="I55" s="15">
        <v>39.799999999999997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f t="shared" si="17"/>
        <v>-31.86</v>
      </c>
      <c r="V55" s="15">
        <f t="shared" si="18"/>
        <v>0</v>
      </c>
      <c r="W55" s="15" t="s">
        <v>32</v>
      </c>
    </row>
    <row r="56" spans="1:23" ht="63">
      <c r="A56" s="1" t="s">
        <v>135</v>
      </c>
      <c r="B56" s="5" t="s">
        <v>218</v>
      </c>
      <c r="C56" s="1" t="s">
        <v>32</v>
      </c>
      <c r="D56" s="16">
        <v>145.33666666666667</v>
      </c>
      <c r="E56" s="15">
        <v>0</v>
      </c>
      <c r="F56" s="15">
        <v>15.57</v>
      </c>
      <c r="G56" s="15">
        <v>0.5</v>
      </c>
      <c r="H56" s="15">
        <v>0</v>
      </c>
      <c r="I56" s="15">
        <v>20</v>
      </c>
      <c r="J56" s="15">
        <v>0</v>
      </c>
      <c r="K56" s="15">
        <v>0</v>
      </c>
      <c r="L56" s="15">
        <v>0</v>
      </c>
      <c r="M56" s="15">
        <v>16.347999999999999</v>
      </c>
      <c r="N56" s="15">
        <v>1.03</v>
      </c>
      <c r="O56" s="15">
        <v>0</v>
      </c>
      <c r="P56" s="15">
        <v>16.399000000000001</v>
      </c>
      <c r="Q56" s="15">
        <v>0</v>
      </c>
      <c r="R56" s="15">
        <v>0</v>
      </c>
      <c r="S56" s="15">
        <v>0</v>
      </c>
      <c r="T56" s="15">
        <v>0</v>
      </c>
      <c r="U56" s="15">
        <f t="shared" si="17"/>
        <v>0.77799999999999869</v>
      </c>
      <c r="V56" s="15">
        <f t="shared" si="18"/>
        <v>104.99678869621066</v>
      </c>
      <c r="W56" s="15" t="s">
        <v>32</v>
      </c>
    </row>
    <row r="57" spans="1:23" ht="31.5">
      <c r="A57" s="1" t="s">
        <v>219</v>
      </c>
      <c r="B57" s="5" t="s">
        <v>220</v>
      </c>
      <c r="C57" s="1" t="s">
        <v>32</v>
      </c>
      <c r="D57" s="16">
        <v>58.333333333333336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f t="shared" si="17"/>
        <v>0</v>
      </c>
      <c r="V57" s="15" t="e">
        <f t="shared" si="18"/>
        <v>#DIV/0!</v>
      </c>
      <c r="W57" s="15" t="s">
        <v>32</v>
      </c>
    </row>
    <row r="58" spans="1:23" ht="63">
      <c r="A58" s="1" t="s">
        <v>133</v>
      </c>
      <c r="B58" s="2" t="s">
        <v>221</v>
      </c>
      <c r="C58" s="1" t="s">
        <v>32</v>
      </c>
      <c r="D58" s="16">
        <v>1001.7213</v>
      </c>
      <c r="E58" s="15">
        <v>0</v>
      </c>
      <c r="F58" s="15">
        <v>122.72</v>
      </c>
      <c r="G58" s="15">
        <v>0</v>
      </c>
      <c r="H58" s="15">
        <v>0</v>
      </c>
      <c r="I58" s="15">
        <v>50</v>
      </c>
      <c r="J58" s="15">
        <v>0</v>
      </c>
      <c r="K58" s="15">
        <v>0</v>
      </c>
      <c r="L58" s="15">
        <v>0</v>
      </c>
      <c r="M58" s="15">
        <v>44.28</v>
      </c>
      <c r="N58" s="15">
        <v>11.33</v>
      </c>
      <c r="O58" s="15">
        <v>0</v>
      </c>
      <c r="P58" s="15">
        <v>40.86</v>
      </c>
      <c r="Q58" s="15">
        <v>0</v>
      </c>
      <c r="R58" s="15">
        <v>0</v>
      </c>
      <c r="S58" s="15">
        <v>0</v>
      </c>
      <c r="T58" s="15">
        <v>0</v>
      </c>
      <c r="U58" s="15">
        <f t="shared" si="17"/>
        <v>-78.44</v>
      </c>
      <c r="V58" s="15">
        <f t="shared" si="18"/>
        <v>36.082138200782268</v>
      </c>
      <c r="W58" s="15" t="s">
        <v>32</v>
      </c>
    </row>
    <row r="59" spans="1:23" ht="31.5">
      <c r="A59" s="1" t="s">
        <v>222</v>
      </c>
      <c r="B59" s="2" t="s">
        <v>223</v>
      </c>
      <c r="C59" s="1" t="s">
        <v>32</v>
      </c>
      <c r="D59" s="16">
        <v>4.125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f t="shared" si="17"/>
        <v>0</v>
      </c>
      <c r="V59" s="15" t="e">
        <f t="shared" si="18"/>
        <v>#DIV/0!</v>
      </c>
      <c r="W59" s="15" t="s">
        <v>32</v>
      </c>
    </row>
    <row r="60" spans="1:23" ht="31.5">
      <c r="A60" s="1" t="s">
        <v>224</v>
      </c>
      <c r="B60" s="2" t="s">
        <v>225</v>
      </c>
      <c r="C60" s="1" t="s">
        <v>32</v>
      </c>
      <c r="D60" s="16">
        <v>522.15000000000009</v>
      </c>
      <c r="E60" s="15">
        <v>0</v>
      </c>
      <c r="F60" s="15">
        <v>531</v>
      </c>
      <c r="G60" s="15">
        <v>125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f t="shared" si="17"/>
        <v>-531</v>
      </c>
      <c r="V60" s="15">
        <f t="shared" si="18"/>
        <v>0</v>
      </c>
      <c r="W60" s="15" t="s">
        <v>32</v>
      </c>
    </row>
    <row r="61" spans="1:23" ht="47.25">
      <c r="A61" s="1" t="s">
        <v>226</v>
      </c>
      <c r="B61" s="2" t="s">
        <v>227</v>
      </c>
      <c r="C61" s="1" t="s">
        <v>32</v>
      </c>
      <c r="D61" s="16">
        <v>32.866666666666667</v>
      </c>
      <c r="E61" s="15">
        <v>0</v>
      </c>
      <c r="F61" s="15">
        <v>8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f t="shared" si="17"/>
        <v>-8</v>
      </c>
      <c r="V61" s="15">
        <f t="shared" si="18"/>
        <v>0</v>
      </c>
      <c r="W61" s="15" t="s">
        <v>32</v>
      </c>
    </row>
    <row r="62" spans="1:23" ht="63">
      <c r="A62" s="1" t="s">
        <v>228</v>
      </c>
      <c r="B62" s="2" t="s">
        <v>156</v>
      </c>
      <c r="C62" s="1" t="s">
        <v>32</v>
      </c>
      <c r="D62" s="16">
        <v>115.83333333333334</v>
      </c>
      <c r="E62" s="15">
        <v>0</v>
      </c>
      <c r="F62" s="15">
        <v>60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86.712000000000003</v>
      </c>
      <c r="N62" s="15">
        <v>3</v>
      </c>
      <c r="O62" s="15">
        <v>0</v>
      </c>
      <c r="P62" s="15">
        <v>12</v>
      </c>
      <c r="Q62" s="15">
        <v>0</v>
      </c>
      <c r="R62" s="15">
        <v>0</v>
      </c>
      <c r="S62" s="15">
        <v>0</v>
      </c>
      <c r="T62" s="15">
        <v>0</v>
      </c>
      <c r="U62" s="15">
        <f t="shared" si="17"/>
        <v>26.712000000000003</v>
      </c>
      <c r="V62" s="15">
        <f t="shared" si="18"/>
        <v>144.52000000000001</v>
      </c>
      <c r="W62" s="15" t="s">
        <v>32</v>
      </c>
    </row>
    <row r="63" spans="1:23" ht="78.75">
      <c r="A63" s="1" t="s">
        <v>229</v>
      </c>
      <c r="B63" s="6" t="s">
        <v>162</v>
      </c>
      <c r="C63" s="1" t="s">
        <v>32</v>
      </c>
      <c r="D63" s="16">
        <v>270.41666666666669</v>
      </c>
      <c r="E63" s="15">
        <v>0</v>
      </c>
      <c r="F63" s="15">
        <v>76.7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35.851999999999997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f t="shared" si="17"/>
        <v>-40.848000000000006</v>
      </c>
      <c r="V63" s="15">
        <f t="shared" si="18"/>
        <v>46.743155149934807</v>
      </c>
      <c r="W63" s="15" t="s">
        <v>32</v>
      </c>
    </row>
    <row r="64" spans="1:23">
      <c r="A64" s="1" t="s">
        <v>230</v>
      </c>
      <c r="B64" s="6" t="s">
        <v>60</v>
      </c>
      <c r="C64" s="1" t="s">
        <v>32</v>
      </c>
      <c r="D64" s="16">
        <v>1461.1666666666667</v>
      </c>
      <c r="E64" s="15">
        <v>0</v>
      </c>
      <c r="F64" s="15">
        <v>60</v>
      </c>
      <c r="G64" s="15">
        <v>0</v>
      </c>
      <c r="H64" s="15">
        <v>0</v>
      </c>
      <c r="I64" s="15">
        <v>18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f t="shared" si="17"/>
        <v>-60</v>
      </c>
      <c r="V64" s="15">
        <f t="shared" si="18"/>
        <v>0</v>
      </c>
      <c r="W64" s="15" t="s">
        <v>32</v>
      </c>
    </row>
    <row r="65" spans="1:23">
      <c r="A65" s="1" t="s">
        <v>231</v>
      </c>
      <c r="B65" s="6" t="s">
        <v>39</v>
      </c>
      <c r="C65" s="1" t="s">
        <v>32</v>
      </c>
      <c r="D65" s="16">
        <v>102.26666666666667</v>
      </c>
      <c r="E65" s="15">
        <v>0</v>
      </c>
      <c r="F65" s="15">
        <v>24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f t="shared" si="17"/>
        <v>-24</v>
      </c>
      <c r="V65" s="15">
        <f t="shared" si="18"/>
        <v>0</v>
      </c>
      <c r="W65" s="15" t="s">
        <v>32</v>
      </c>
    </row>
    <row r="66" spans="1:23" ht="31.5">
      <c r="A66" s="1" t="s">
        <v>232</v>
      </c>
      <c r="B66" s="6" t="s">
        <v>163</v>
      </c>
      <c r="C66" s="1" t="s">
        <v>32</v>
      </c>
      <c r="D66" s="16">
        <v>59</v>
      </c>
      <c r="E66" s="15">
        <v>0</v>
      </c>
      <c r="F66" s="15">
        <v>15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f t="shared" si="17"/>
        <v>-15</v>
      </c>
      <c r="V66" s="15">
        <f t="shared" si="18"/>
        <v>0</v>
      </c>
      <c r="W66" s="15" t="s">
        <v>32</v>
      </c>
    </row>
    <row r="67" spans="1:23" ht="31.5">
      <c r="A67" s="1" t="s">
        <v>233</v>
      </c>
      <c r="B67" s="6" t="s">
        <v>40</v>
      </c>
      <c r="C67" s="1" t="s">
        <v>32</v>
      </c>
      <c r="D67" s="16">
        <v>24.583333333333336</v>
      </c>
      <c r="E67" s="15">
        <v>0</v>
      </c>
      <c r="F67" s="15">
        <v>5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f t="shared" si="17"/>
        <v>-5</v>
      </c>
      <c r="V67" s="15">
        <f t="shared" si="18"/>
        <v>0</v>
      </c>
      <c r="W67" s="15" t="s">
        <v>32</v>
      </c>
    </row>
    <row r="68" spans="1:23">
      <c r="A68" s="1" t="s">
        <v>234</v>
      </c>
      <c r="B68" s="6" t="s">
        <v>38</v>
      </c>
      <c r="C68" s="1" t="s">
        <v>32</v>
      </c>
      <c r="D68" s="16">
        <v>47.2</v>
      </c>
      <c r="E68" s="15">
        <v>0</v>
      </c>
      <c r="F68" s="15">
        <v>10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f t="shared" si="17"/>
        <v>-10</v>
      </c>
      <c r="V68" s="15">
        <f t="shared" si="18"/>
        <v>0</v>
      </c>
      <c r="W68" s="15" t="s">
        <v>32</v>
      </c>
    </row>
    <row r="69" spans="1:23" ht="31.5">
      <c r="A69" s="1" t="s">
        <v>235</v>
      </c>
      <c r="B69" s="6" t="s">
        <v>164</v>
      </c>
      <c r="C69" s="1" t="s">
        <v>32</v>
      </c>
      <c r="D69" s="16">
        <v>78.666666666666671</v>
      </c>
      <c r="E69" s="15">
        <v>0</v>
      </c>
      <c r="F69" s="15">
        <v>30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f t="shared" si="17"/>
        <v>-30</v>
      </c>
      <c r="V69" s="15">
        <f t="shared" si="18"/>
        <v>0</v>
      </c>
      <c r="W69" s="15" t="s">
        <v>32</v>
      </c>
    </row>
    <row r="70" spans="1:23">
      <c r="A70" s="1" t="s">
        <v>236</v>
      </c>
      <c r="B70" s="6" t="s">
        <v>237</v>
      </c>
      <c r="C70" s="1" t="s">
        <v>32</v>
      </c>
      <c r="D70" s="16">
        <v>295</v>
      </c>
      <c r="E70" s="15">
        <v>0</v>
      </c>
      <c r="F70" s="15">
        <v>100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f t="shared" si="17"/>
        <v>-100</v>
      </c>
      <c r="V70" s="15">
        <f t="shared" si="18"/>
        <v>0</v>
      </c>
      <c r="W70" s="15" t="s">
        <v>32</v>
      </c>
    </row>
    <row r="71" spans="1:23" ht="31.5">
      <c r="A71" s="1" t="s">
        <v>238</v>
      </c>
      <c r="B71" s="6" t="s">
        <v>165</v>
      </c>
      <c r="C71" s="1" t="s">
        <v>32</v>
      </c>
      <c r="D71" s="16">
        <v>9.8333333333333339</v>
      </c>
      <c r="E71" s="15">
        <v>0</v>
      </c>
      <c r="F71" s="15">
        <v>2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f t="shared" si="17"/>
        <v>-2</v>
      </c>
      <c r="V71" s="15">
        <f t="shared" si="18"/>
        <v>0</v>
      </c>
      <c r="W71" s="15" t="s">
        <v>32</v>
      </c>
    </row>
    <row r="72" spans="1:23" ht="31.5">
      <c r="A72" s="1" t="s">
        <v>239</v>
      </c>
      <c r="B72" s="6" t="s">
        <v>240</v>
      </c>
      <c r="C72" s="1" t="s">
        <v>32</v>
      </c>
      <c r="D72" s="16">
        <v>256.91666666666669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37.439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f t="shared" si="17"/>
        <v>37.439</v>
      </c>
      <c r="V72" s="15" t="e">
        <f t="shared" si="18"/>
        <v>#DIV/0!</v>
      </c>
      <c r="W72" s="15" t="s">
        <v>32</v>
      </c>
    </row>
    <row r="73" spans="1:23" ht="31.5">
      <c r="A73" s="1" t="s">
        <v>241</v>
      </c>
      <c r="B73" s="6" t="s">
        <v>242</v>
      </c>
      <c r="C73" s="1" t="s">
        <v>32</v>
      </c>
      <c r="D73" s="16">
        <v>322</v>
      </c>
      <c r="E73" s="15">
        <v>0</v>
      </c>
      <c r="F73" s="15">
        <v>50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74.424999999999997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f t="shared" si="17"/>
        <v>24.424999999999997</v>
      </c>
      <c r="V73" s="15">
        <f t="shared" si="18"/>
        <v>148.85</v>
      </c>
      <c r="W73" s="15" t="s">
        <v>32</v>
      </c>
    </row>
    <row r="74" spans="1:23" ht="31.5">
      <c r="A74" s="1" t="s">
        <v>243</v>
      </c>
      <c r="B74" s="6" t="s">
        <v>42</v>
      </c>
      <c r="C74" s="1" t="s">
        <v>32</v>
      </c>
      <c r="D74" s="16">
        <v>70.8</v>
      </c>
      <c r="E74" s="15">
        <v>0</v>
      </c>
      <c r="F74" s="15">
        <v>20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f t="shared" si="17"/>
        <v>-20</v>
      </c>
      <c r="V74" s="15">
        <f t="shared" si="18"/>
        <v>0</v>
      </c>
      <c r="W74" s="15" t="s">
        <v>32</v>
      </c>
    </row>
    <row r="75" spans="1:23" ht="31.5">
      <c r="A75" s="1" t="s">
        <v>244</v>
      </c>
      <c r="B75" s="6" t="s">
        <v>166</v>
      </c>
      <c r="C75" s="1" t="s">
        <v>32</v>
      </c>
      <c r="D75" s="16">
        <v>99.316666666666677</v>
      </c>
      <c r="E75" s="15">
        <v>0</v>
      </c>
      <c r="F75" s="15">
        <v>30</v>
      </c>
      <c r="G75" s="15">
        <v>0</v>
      </c>
      <c r="H75" s="15">
        <v>0</v>
      </c>
      <c r="I75" s="15">
        <v>6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f t="shared" si="17"/>
        <v>-30</v>
      </c>
      <c r="V75" s="15">
        <f t="shared" si="18"/>
        <v>0</v>
      </c>
      <c r="W75" s="15" t="s">
        <v>32</v>
      </c>
    </row>
    <row r="76" spans="1:23" ht="31.5">
      <c r="A76" s="1" t="s">
        <v>245</v>
      </c>
      <c r="B76" s="6" t="s">
        <v>246</v>
      </c>
      <c r="C76" s="1" t="s">
        <v>32</v>
      </c>
      <c r="D76" s="16">
        <v>480.83333333333337</v>
      </c>
      <c r="E76" s="15">
        <v>0</v>
      </c>
      <c r="F76" s="15">
        <v>30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11.72</v>
      </c>
      <c r="N76" s="15">
        <v>1.02</v>
      </c>
      <c r="O76" s="15">
        <v>0</v>
      </c>
      <c r="P76" s="15">
        <v>5.3</v>
      </c>
      <c r="Q76" s="15">
        <v>0</v>
      </c>
      <c r="R76" s="15">
        <v>0</v>
      </c>
      <c r="S76" s="15">
        <v>0</v>
      </c>
      <c r="T76" s="15">
        <v>0</v>
      </c>
      <c r="U76" s="15">
        <f t="shared" si="17"/>
        <v>-18.28</v>
      </c>
      <c r="V76" s="15">
        <f t="shared" si="18"/>
        <v>39.066666666666663</v>
      </c>
      <c r="W76" s="15" t="s">
        <v>32</v>
      </c>
    </row>
    <row r="77" spans="1:23">
      <c r="A77" s="1" t="s">
        <v>247</v>
      </c>
      <c r="B77" s="6" t="s">
        <v>248</v>
      </c>
      <c r="C77" s="1" t="s">
        <v>32</v>
      </c>
      <c r="D77" s="16">
        <v>314.66666666666669</v>
      </c>
      <c r="E77" s="15">
        <v>0</v>
      </c>
      <c r="F77" s="15">
        <v>160</v>
      </c>
      <c r="G77" s="15">
        <v>0</v>
      </c>
      <c r="H77" s="15">
        <v>0</v>
      </c>
      <c r="I77" s="15">
        <v>40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f t="shared" si="17"/>
        <v>-160</v>
      </c>
      <c r="V77" s="15">
        <f t="shared" si="18"/>
        <v>0</v>
      </c>
      <c r="W77" s="15" t="s">
        <v>32</v>
      </c>
    </row>
    <row r="78" spans="1:23" ht="31.5">
      <c r="A78" s="1" t="s">
        <v>249</v>
      </c>
      <c r="B78" s="6" t="s">
        <v>43</v>
      </c>
      <c r="C78" s="1" t="s">
        <v>32</v>
      </c>
      <c r="D78" s="16">
        <v>98.333333333333343</v>
      </c>
      <c r="E78" s="15">
        <v>0</v>
      </c>
      <c r="F78" s="15">
        <v>40</v>
      </c>
      <c r="G78" s="15">
        <v>0</v>
      </c>
      <c r="H78" s="15">
        <v>0</v>
      </c>
      <c r="I78" s="15">
        <v>10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f t="shared" si="17"/>
        <v>-40</v>
      </c>
      <c r="V78" s="15">
        <f t="shared" si="18"/>
        <v>0</v>
      </c>
      <c r="W78" s="15" t="s">
        <v>32</v>
      </c>
    </row>
    <row r="79" spans="1:23" ht="31.5">
      <c r="A79" s="1" t="s">
        <v>250</v>
      </c>
      <c r="B79" s="6" t="s">
        <v>251</v>
      </c>
      <c r="C79" s="1" t="s">
        <v>32</v>
      </c>
      <c r="D79" s="16">
        <v>375</v>
      </c>
      <c r="E79" s="15">
        <v>0</v>
      </c>
      <c r="F79" s="15">
        <v>265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f t="shared" si="17"/>
        <v>-265</v>
      </c>
      <c r="V79" s="15">
        <f t="shared" si="18"/>
        <v>0</v>
      </c>
      <c r="W79" s="15" t="s">
        <v>32</v>
      </c>
    </row>
    <row r="80" spans="1:23" ht="31.5">
      <c r="A80" s="1" t="s">
        <v>252</v>
      </c>
      <c r="B80" s="6" t="s">
        <v>41</v>
      </c>
      <c r="C80" s="1" t="s">
        <v>32</v>
      </c>
      <c r="D80" s="16">
        <v>266.66666666666669</v>
      </c>
      <c r="E80" s="15">
        <v>0</v>
      </c>
      <c r="F80" s="15">
        <v>150</v>
      </c>
      <c r="G80" s="15">
        <v>0</v>
      </c>
      <c r="H80" s="15">
        <v>0</v>
      </c>
      <c r="I80" s="15">
        <v>40</v>
      </c>
      <c r="J80" s="15">
        <v>0</v>
      </c>
      <c r="K80" s="15">
        <v>0</v>
      </c>
      <c r="L80" s="15">
        <v>0</v>
      </c>
      <c r="M80" s="15">
        <v>71.162000000000006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f t="shared" si="17"/>
        <v>-78.837999999999994</v>
      </c>
      <c r="V80" s="15">
        <f t="shared" si="18"/>
        <v>47.441333333333333</v>
      </c>
      <c r="W80" s="15" t="s">
        <v>32</v>
      </c>
    </row>
    <row r="81" spans="1:23" ht="31.5">
      <c r="A81" s="1" t="s">
        <v>253</v>
      </c>
      <c r="B81" s="6" t="s">
        <v>44</v>
      </c>
      <c r="C81" s="1" t="s">
        <v>32</v>
      </c>
      <c r="D81" s="16">
        <v>118</v>
      </c>
      <c r="E81" s="15">
        <v>0</v>
      </c>
      <c r="F81" s="15">
        <v>30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f t="shared" si="17"/>
        <v>-30</v>
      </c>
      <c r="V81" s="15">
        <f t="shared" si="18"/>
        <v>0</v>
      </c>
      <c r="W81" s="15" t="s">
        <v>32</v>
      </c>
    </row>
    <row r="82" spans="1:23" ht="31.5">
      <c r="A82" s="1" t="s">
        <v>254</v>
      </c>
      <c r="B82" s="6" t="s">
        <v>255</v>
      </c>
      <c r="C82" s="1" t="s">
        <v>32</v>
      </c>
      <c r="D82" s="16">
        <v>250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f t="shared" si="17"/>
        <v>0</v>
      </c>
      <c r="V82" s="15" t="e">
        <f t="shared" si="18"/>
        <v>#DIV/0!</v>
      </c>
      <c r="W82" s="15" t="s">
        <v>32</v>
      </c>
    </row>
    <row r="83" spans="1:23" ht="31.5">
      <c r="A83" s="1" t="s">
        <v>69</v>
      </c>
      <c r="B83" s="2" t="s">
        <v>33</v>
      </c>
      <c r="C83" s="1" t="s">
        <v>32</v>
      </c>
      <c r="D83" s="16">
        <v>206.69166666666666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f t="shared" si="17"/>
        <v>0</v>
      </c>
      <c r="V83" s="15" t="e">
        <f t="shared" si="18"/>
        <v>#DIV/0!</v>
      </c>
      <c r="W83" s="15" t="s">
        <v>32</v>
      </c>
    </row>
    <row r="84" spans="1:23" ht="78.75">
      <c r="A84" s="1" t="s">
        <v>67</v>
      </c>
      <c r="B84" s="2" t="s">
        <v>256</v>
      </c>
      <c r="C84" s="1" t="s">
        <v>32</v>
      </c>
      <c r="D84" s="16">
        <v>486.75000000000006</v>
      </c>
      <c r="E84" s="15">
        <v>0</v>
      </c>
      <c r="F84" s="15">
        <v>100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100.124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f t="shared" si="17"/>
        <v>0.12399999999999523</v>
      </c>
      <c r="V84" s="15">
        <f t="shared" si="18"/>
        <v>100.124</v>
      </c>
      <c r="W84" s="15" t="s">
        <v>32</v>
      </c>
    </row>
    <row r="85" spans="1:23" ht="31.5">
      <c r="A85" s="1" t="s">
        <v>99</v>
      </c>
      <c r="B85" s="2" t="s">
        <v>257</v>
      </c>
      <c r="C85" s="1" t="s">
        <v>32</v>
      </c>
      <c r="D85" s="16">
        <v>12.266666666666666</v>
      </c>
      <c r="E85" s="15">
        <v>0</v>
      </c>
      <c r="F85" s="15">
        <v>2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14.548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f t="shared" si="17"/>
        <v>12.548</v>
      </c>
      <c r="V85" s="15">
        <f t="shared" si="18"/>
        <v>727.4</v>
      </c>
      <c r="W85" s="15" t="s">
        <v>32</v>
      </c>
    </row>
    <row r="86" spans="1:23" ht="31.5">
      <c r="A86" s="1" t="s">
        <v>111</v>
      </c>
      <c r="B86" s="2" t="s">
        <v>258</v>
      </c>
      <c r="C86" s="1" t="s">
        <v>32</v>
      </c>
      <c r="D86" s="16">
        <v>108.16666666666669</v>
      </c>
      <c r="E86" s="15">
        <v>0</v>
      </c>
      <c r="F86" s="15">
        <v>22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11.845000000000001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f t="shared" ref="U86:U149" si="27">M86-F86</f>
        <v>-10.154999999999999</v>
      </c>
      <c r="V86" s="15">
        <f t="shared" ref="V86:V149" si="28">(M86/F86)*100</f>
        <v>53.840909090909093</v>
      </c>
      <c r="W86" s="15" t="s">
        <v>32</v>
      </c>
    </row>
    <row r="87" spans="1:23">
      <c r="A87" s="1" t="s">
        <v>102</v>
      </c>
      <c r="B87" s="2" t="s">
        <v>101</v>
      </c>
      <c r="C87" s="1" t="s">
        <v>32</v>
      </c>
      <c r="D87" s="16">
        <v>80.866666666666674</v>
      </c>
      <c r="E87" s="15">
        <v>0</v>
      </c>
      <c r="F87" s="15">
        <v>5.2</v>
      </c>
      <c r="G87" s="15">
        <v>1</v>
      </c>
      <c r="H87" s="15">
        <v>0</v>
      </c>
      <c r="I87" s="15">
        <v>5.2</v>
      </c>
      <c r="J87" s="15">
        <v>0</v>
      </c>
      <c r="K87" s="15">
        <v>0</v>
      </c>
      <c r="L87" s="15">
        <v>0</v>
      </c>
      <c r="M87" s="15">
        <v>62.81</v>
      </c>
      <c r="N87" s="15">
        <v>0</v>
      </c>
      <c r="O87" s="15">
        <v>0</v>
      </c>
      <c r="P87" s="15">
        <v>13.654</v>
      </c>
      <c r="Q87" s="15">
        <v>0</v>
      </c>
      <c r="R87" s="15">
        <v>0</v>
      </c>
      <c r="S87" s="15">
        <v>0</v>
      </c>
      <c r="T87" s="15">
        <v>0</v>
      </c>
      <c r="U87" s="15">
        <f t="shared" si="27"/>
        <v>57.61</v>
      </c>
      <c r="V87" s="15">
        <f t="shared" si="28"/>
        <v>1207.8846153846155</v>
      </c>
      <c r="W87" s="15" t="s">
        <v>32</v>
      </c>
    </row>
    <row r="88" spans="1:23" ht="31.5">
      <c r="A88" s="1" t="s">
        <v>76</v>
      </c>
      <c r="B88" s="2" t="s">
        <v>75</v>
      </c>
      <c r="C88" s="1" t="s">
        <v>32</v>
      </c>
      <c r="D88" s="16">
        <v>315.64999999999998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10.861000000000001</v>
      </c>
      <c r="N88" s="15">
        <v>0</v>
      </c>
      <c r="O88" s="15">
        <v>0</v>
      </c>
      <c r="P88" s="15">
        <v>2.734</v>
      </c>
      <c r="Q88" s="15">
        <v>0</v>
      </c>
      <c r="R88" s="15">
        <v>0</v>
      </c>
      <c r="S88" s="15">
        <v>0</v>
      </c>
      <c r="T88" s="15">
        <v>0</v>
      </c>
      <c r="U88" s="15">
        <f t="shared" si="27"/>
        <v>10.861000000000001</v>
      </c>
      <c r="V88" s="15" t="e">
        <f t="shared" si="28"/>
        <v>#DIV/0!</v>
      </c>
      <c r="W88" s="15" t="s">
        <v>32</v>
      </c>
    </row>
    <row r="89" spans="1:23" ht="63">
      <c r="A89" s="1" t="s">
        <v>78</v>
      </c>
      <c r="B89" s="2" t="s">
        <v>259</v>
      </c>
      <c r="C89" s="1" t="s">
        <v>32</v>
      </c>
      <c r="D89" s="16">
        <v>118</v>
      </c>
      <c r="E89" s="15">
        <v>0</v>
      </c>
      <c r="F89" s="15">
        <v>24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164.37799999999999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f t="shared" si="27"/>
        <v>140.37799999999999</v>
      </c>
      <c r="V89" s="15">
        <f t="shared" si="28"/>
        <v>684.9083333333333</v>
      </c>
      <c r="W89" s="15" t="s">
        <v>32</v>
      </c>
    </row>
    <row r="90" spans="1:23" ht="31.5">
      <c r="A90" s="1" t="s">
        <v>74</v>
      </c>
      <c r="B90" s="2" t="s">
        <v>73</v>
      </c>
      <c r="C90" s="1" t="s">
        <v>32</v>
      </c>
      <c r="D90" s="16">
        <v>186.83333333333334</v>
      </c>
      <c r="E90" s="15">
        <v>0</v>
      </c>
      <c r="F90" s="15">
        <v>38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f t="shared" si="27"/>
        <v>-38</v>
      </c>
      <c r="V90" s="15">
        <f t="shared" si="28"/>
        <v>0</v>
      </c>
      <c r="W90" s="15" t="s">
        <v>32</v>
      </c>
    </row>
    <row r="91" spans="1:23">
      <c r="A91" s="1" t="s">
        <v>71</v>
      </c>
      <c r="B91" s="2" t="s">
        <v>260</v>
      </c>
      <c r="C91" s="1" t="s">
        <v>32</v>
      </c>
      <c r="D91" s="16">
        <v>88.5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4.3310000000000004</v>
      </c>
      <c r="N91" s="15">
        <v>6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f t="shared" si="27"/>
        <v>4.3310000000000004</v>
      </c>
      <c r="V91" s="15" t="e">
        <f t="shared" si="28"/>
        <v>#DIV/0!</v>
      </c>
      <c r="W91" s="15" t="s">
        <v>32</v>
      </c>
    </row>
    <row r="92" spans="1:23">
      <c r="A92" s="1" t="s">
        <v>109</v>
      </c>
      <c r="B92" s="2" t="s">
        <v>35</v>
      </c>
      <c r="C92" s="1" t="s">
        <v>32</v>
      </c>
      <c r="D92" s="16">
        <v>258.61666666666667</v>
      </c>
      <c r="E92" s="15">
        <v>0</v>
      </c>
      <c r="F92" s="15">
        <v>85</v>
      </c>
      <c r="G92" s="15">
        <v>80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25.539000000000001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f t="shared" si="27"/>
        <v>-59.460999999999999</v>
      </c>
      <c r="V92" s="15">
        <f t="shared" si="28"/>
        <v>30.045882352941177</v>
      </c>
      <c r="W92" s="15" t="s">
        <v>32</v>
      </c>
    </row>
    <row r="93" spans="1:23">
      <c r="A93" s="1" t="s">
        <v>80</v>
      </c>
      <c r="B93" s="2" t="s">
        <v>79</v>
      </c>
      <c r="C93" s="1" t="s">
        <v>32</v>
      </c>
      <c r="D93" s="16">
        <v>466.88666666666671</v>
      </c>
      <c r="E93" s="15">
        <v>0</v>
      </c>
      <c r="F93" s="15">
        <v>100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111.592</v>
      </c>
      <c r="N93" s="15">
        <v>0</v>
      </c>
      <c r="O93" s="15">
        <v>0</v>
      </c>
      <c r="P93" s="15">
        <v>24.567</v>
      </c>
      <c r="Q93" s="15">
        <v>0</v>
      </c>
      <c r="R93" s="15">
        <v>0</v>
      </c>
      <c r="S93" s="15">
        <v>0</v>
      </c>
      <c r="T93" s="15">
        <v>0</v>
      </c>
      <c r="U93" s="15">
        <f t="shared" si="27"/>
        <v>11.591999999999999</v>
      </c>
      <c r="V93" s="15">
        <f t="shared" si="28"/>
        <v>111.592</v>
      </c>
      <c r="W93" s="15" t="s">
        <v>32</v>
      </c>
    </row>
    <row r="94" spans="1:23" ht="63">
      <c r="A94" s="1" t="s">
        <v>86</v>
      </c>
      <c r="B94" s="2" t="s">
        <v>261</v>
      </c>
      <c r="C94" s="1" t="s">
        <v>32</v>
      </c>
      <c r="D94" s="16">
        <v>3687.5</v>
      </c>
      <c r="E94" s="15">
        <v>0</v>
      </c>
      <c r="F94" s="15">
        <v>250</v>
      </c>
      <c r="G94" s="15">
        <v>0</v>
      </c>
      <c r="H94" s="15">
        <v>0</v>
      </c>
      <c r="I94" s="15">
        <v>31.8</v>
      </c>
      <c r="J94" s="15">
        <v>0</v>
      </c>
      <c r="K94" s="15">
        <v>0</v>
      </c>
      <c r="L94" s="15">
        <v>0</v>
      </c>
      <c r="M94" s="15">
        <v>256.69499999999999</v>
      </c>
      <c r="N94" s="15">
        <v>8.2050000000000001</v>
      </c>
      <c r="O94" s="15">
        <v>0</v>
      </c>
      <c r="P94" s="15">
        <v>118.017</v>
      </c>
      <c r="Q94" s="15">
        <v>0</v>
      </c>
      <c r="R94" s="15">
        <v>0</v>
      </c>
      <c r="S94" s="15">
        <v>0</v>
      </c>
      <c r="T94" s="15">
        <v>0</v>
      </c>
      <c r="U94" s="15">
        <f t="shared" si="27"/>
        <v>6.6949999999999932</v>
      </c>
      <c r="V94" s="15">
        <f t="shared" si="28"/>
        <v>102.678</v>
      </c>
      <c r="W94" s="15" t="s">
        <v>32</v>
      </c>
    </row>
    <row r="95" spans="1:23" ht="31.5">
      <c r="A95" s="1" t="s">
        <v>262</v>
      </c>
      <c r="B95" s="2" t="s">
        <v>263</v>
      </c>
      <c r="C95" s="1" t="s">
        <v>66</v>
      </c>
      <c r="D95" s="13">
        <f>SUM(D96:D102)</f>
        <v>665.7</v>
      </c>
      <c r="E95" s="12">
        <f>SUM(E96:E102)</f>
        <v>0</v>
      </c>
      <c r="F95" s="12">
        <f>SUM(F96:F102)</f>
        <v>44.5</v>
      </c>
      <c r="G95" s="12">
        <f t="shared" ref="G95:R95" si="29">SUM(G96:G102)</f>
        <v>0</v>
      </c>
      <c r="H95" s="12">
        <f t="shared" si="29"/>
        <v>0</v>
      </c>
      <c r="I95" s="12">
        <f t="shared" si="29"/>
        <v>0</v>
      </c>
      <c r="J95" s="12">
        <f t="shared" si="29"/>
        <v>0</v>
      </c>
      <c r="K95" s="12">
        <f t="shared" si="29"/>
        <v>0</v>
      </c>
      <c r="L95" s="12">
        <f t="shared" si="29"/>
        <v>0</v>
      </c>
      <c r="M95" s="12">
        <f t="shared" si="29"/>
        <v>204.43199999999999</v>
      </c>
      <c r="N95" s="12">
        <f t="shared" si="29"/>
        <v>0</v>
      </c>
      <c r="O95" s="12">
        <f t="shared" si="29"/>
        <v>0</v>
      </c>
      <c r="P95" s="12">
        <f t="shared" si="29"/>
        <v>0</v>
      </c>
      <c r="Q95" s="12">
        <f t="shared" si="29"/>
        <v>0</v>
      </c>
      <c r="R95" s="12">
        <f t="shared" si="29"/>
        <v>0</v>
      </c>
      <c r="S95" s="15">
        <v>0</v>
      </c>
      <c r="T95" s="15">
        <v>0</v>
      </c>
      <c r="U95" s="15">
        <f t="shared" si="27"/>
        <v>159.93199999999999</v>
      </c>
      <c r="V95" s="15">
        <f t="shared" si="28"/>
        <v>459.39775280898868</v>
      </c>
      <c r="W95" s="15" t="s">
        <v>32</v>
      </c>
    </row>
    <row r="96" spans="1:23" ht="63">
      <c r="A96" s="1" t="s">
        <v>20</v>
      </c>
      <c r="B96" s="2" t="s">
        <v>264</v>
      </c>
      <c r="C96" s="1" t="s">
        <v>32</v>
      </c>
      <c r="D96" s="16">
        <v>194.17333333333335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136.25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f t="shared" si="27"/>
        <v>136.25</v>
      </c>
      <c r="V96" s="15" t="e">
        <f t="shared" si="28"/>
        <v>#DIV/0!</v>
      </c>
      <c r="W96" s="15" t="s">
        <v>32</v>
      </c>
    </row>
    <row r="97" spans="1:23" ht="31.5">
      <c r="A97" s="1" t="s">
        <v>21</v>
      </c>
      <c r="B97" s="2" t="s">
        <v>176</v>
      </c>
      <c r="C97" s="1" t="s">
        <v>32</v>
      </c>
      <c r="D97" s="16">
        <v>63.818333333333342</v>
      </c>
      <c r="E97" s="15">
        <v>0</v>
      </c>
      <c r="F97" s="15">
        <v>35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f t="shared" si="27"/>
        <v>-35</v>
      </c>
      <c r="V97" s="15">
        <f t="shared" si="28"/>
        <v>0</v>
      </c>
      <c r="W97" s="15" t="s">
        <v>32</v>
      </c>
    </row>
    <row r="98" spans="1:23" ht="47.25">
      <c r="A98" s="1" t="s">
        <v>118</v>
      </c>
      <c r="B98" s="2" t="s">
        <v>265</v>
      </c>
      <c r="C98" s="1" t="s">
        <v>32</v>
      </c>
      <c r="D98" s="16">
        <v>114.06666666666666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49.515000000000001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f t="shared" si="27"/>
        <v>49.515000000000001</v>
      </c>
      <c r="V98" s="15" t="e">
        <f t="shared" si="28"/>
        <v>#DIV/0!</v>
      </c>
      <c r="W98" s="15" t="s">
        <v>32</v>
      </c>
    </row>
    <row r="99" spans="1:23" ht="31.5">
      <c r="A99" s="1" t="s">
        <v>89</v>
      </c>
      <c r="B99" s="2" t="s">
        <v>266</v>
      </c>
      <c r="C99" s="1" t="s">
        <v>32</v>
      </c>
      <c r="D99" s="16">
        <v>131.95833333333334</v>
      </c>
      <c r="E99" s="15">
        <v>0</v>
      </c>
      <c r="F99" s="15">
        <v>6.5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1.9430000000000001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f t="shared" si="27"/>
        <v>-4.5570000000000004</v>
      </c>
      <c r="V99" s="15">
        <f t="shared" si="28"/>
        <v>29.892307692307696</v>
      </c>
      <c r="W99" s="15" t="s">
        <v>32</v>
      </c>
    </row>
    <row r="100" spans="1:23" ht="31.5">
      <c r="A100" s="1" t="s">
        <v>113</v>
      </c>
      <c r="B100" s="2" t="s">
        <v>49</v>
      </c>
      <c r="C100" s="1" t="s">
        <v>32</v>
      </c>
      <c r="D100" s="16">
        <v>118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16.724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f t="shared" si="27"/>
        <v>16.724</v>
      </c>
      <c r="V100" s="15" t="e">
        <f t="shared" si="28"/>
        <v>#DIV/0!</v>
      </c>
      <c r="W100" s="15" t="s">
        <v>32</v>
      </c>
    </row>
    <row r="101" spans="1:23" ht="63">
      <c r="A101" s="1" t="s">
        <v>124</v>
      </c>
      <c r="B101" s="2" t="s">
        <v>267</v>
      </c>
      <c r="C101" s="1" t="s">
        <v>32</v>
      </c>
      <c r="D101" s="16">
        <v>7.8666666666666663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f t="shared" si="27"/>
        <v>0</v>
      </c>
      <c r="V101" s="15" t="e">
        <f t="shared" si="28"/>
        <v>#DIV/0!</v>
      </c>
      <c r="W101" s="15" t="s">
        <v>32</v>
      </c>
    </row>
    <row r="102" spans="1:23" ht="63">
      <c r="A102" s="1" t="s">
        <v>125</v>
      </c>
      <c r="B102" s="2" t="s">
        <v>268</v>
      </c>
      <c r="C102" s="1" t="s">
        <v>32</v>
      </c>
      <c r="D102" s="16">
        <v>35.816666666666663</v>
      </c>
      <c r="E102" s="15">
        <v>0</v>
      </c>
      <c r="F102" s="15">
        <v>3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f t="shared" si="27"/>
        <v>-3</v>
      </c>
      <c r="V102" s="15">
        <f t="shared" si="28"/>
        <v>0</v>
      </c>
      <c r="W102" s="15" t="s">
        <v>32</v>
      </c>
    </row>
    <row r="103" spans="1:23" ht="31.5">
      <c r="A103" s="1" t="s">
        <v>269</v>
      </c>
      <c r="B103" s="2" t="s">
        <v>270</v>
      </c>
      <c r="C103" s="1" t="s">
        <v>66</v>
      </c>
      <c r="D103" s="13">
        <f>SUM(D104:D114)</f>
        <v>614.83750000000009</v>
      </c>
      <c r="E103" s="12">
        <f>SUM(E104:E114)</f>
        <v>0</v>
      </c>
      <c r="F103" s="12">
        <f>SUM(F104:F114)</f>
        <v>62.05</v>
      </c>
      <c r="G103" s="12">
        <f t="shared" ref="G103:R103" si="30">SUM(G104:G114)</f>
        <v>0</v>
      </c>
      <c r="H103" s="12">
        <f t="shared" si="30"/>
        <v>0</v>
      </c>
      <c r="I103" s="12">
        <f t="shared" si="30"/>
        <v>0</v>
      </c>
      <c r="J103" s="12">
        <f t="shared" si="30"/>
        <v>0</v>
      </c>
      <c r="K103" s="12">
        <f t="shared" si="30"/>
        <v>0</v>
      </c>
      <c r="L103" s="12">
        <f t="shared" si="30"/>
        <v>0</v>
      </c>
      <c r="M103" s="12">
        <f t="shared" si="30"/>
        <v>21.283000000000001</v>
      </c>
      <c r="N103" s="12">
        <f t="shared" si="30"/>
        <v>0</v>
      </c>
      <c r="O103" s="12">
        <f t="shared" si="30"/>
        <v>0</v>
      </c>
      <c r="P103" s="12">
        <f t="shared" si="30"/>
        <v>0</v>
      </c>
      <c r="Q103" s="12">
        <f t="shared" si="30"/>
        <v>0</v>
      </c>
      <c r="R103" s="12">
        <f t="shared" si="30"/>
        <v>0</v>
      </c>
      <c r="S103" s="15">
        <v>0</v>
      </c>
      <c r="T103" s="15">
        <v>0</v>
      </c>
      <c r="U103" s="15">
        <f t="shared" si="27"/>
        <v>-40.766999999999996</v>
      </c>
      <c r="V103" s="15">
        <f t="shared" si="28"/>
        <v>34.299758259468177</v>
      </c>
      <c r="W103" s="15" t="s">
        <v>32</v>
      </c>
    </row>
    <row r="104" spans="1:23" ht="110.25">
      <c r="A104" s="1" t="s">
        <v>271</v>
      </c>
      <c r="B104" s="2" t="s">
        <v>272</v>
      </c>
      <c r="C104" s="1" t="s">
        <v>32</v>
      </c>
      <c r="D104" s="16">
        <v>30.778333333333332</v>
      </c>
      <c r="E104" s="15">
        <v>0</v>
      </c>
      <c r="F104" s="15">
        <v>9.32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0.1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f t="shared" si="27"/>
        <v>-9.2200000000000006</v>
      </c>
      <c r="V104" s="15">
        <f t="shared" si="28"/>
        <v>1.0729613733905579</v>
      </c>
      <c r="W104" s="15" t="s">
        <v>32</v>
      </c>
    </row>
    <row r="105" spans="1:23" ht="63">
      <c r="A105" s="1" t="s">
        <v>150</v>
      </c>
      <c r="B105" s="2" t="s">
        <v>273</v>
      </c>
      <c r="C105" s="1" t="s">
        <v>32</v>
      </c>
      <c r="D105" s="16">
        <v>17.208333333333332</v>
      </c>
      <c r="E105" s="15">
        <v>0</v>
      </c>
      <c r="F105" s="15">
        <v>3.78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f t="shared" si="27"/>
        <v>-3.78</v>
      </c>
      <c r="V105" s="15">
        <f t="shared" si="28"/>
        <v>0</v>
      </c>
      <c r="W105" s="15" t="s">
        <v>32</v>
      </c>
    </row>
    <row r="106" spans="1:23" ht="47.25">
      <c r="A106" s="1" t="s">
        <v>274</v>
      </c>
      <c r="B106" s="2" t="s">
        <v>275</v>
      </c>
      <c r="C106" s="1" t="s">
        <v>32</v>
      </c>
      <c r="D106" s="16">
        <v>169.61666666666667</v>
      </c>
      <c r="E106" s="15">
        <v>0</v>
      </c>
      <c r="F106" s="15">
        <v>1.18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f t="shared" si="27"/>
        <v>-1.18</v>
      </c>
      <c r="V106" s="15">
        <f t="shared" si="28"/>
        <v>0</v>
      </c>
      <c r="W106" s="15" t="s">
        <v>32</v>
      </c>
    </row>
    <row r="107" spans="1:23" ht="78.75">
      <c r="A107" s="1" t="s">
        <v>151</v>
      </c>
      <c r="B107" s="2" t="s">
        <v>276</v>
      </c>
      <c r="C107" s="1" t="s">
        <v>32</v>
      </c>
      <c r="D107" s="16">
        <v>59</v>
      </c>
      <c r="E107" s="15">
        <v>0</v>
      </c>
      <c r="F107" s="15">
        <v>14.99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f t="shared" si="27"/>
        <v>-14.99</v>
      </c>
      <c r="V107" s="15">
        <f t="shared" si="28"/>
        <v>0</v>
      </c>
      <c r="W107" s="15" t="s">
        <v>32</v>
      </c>
    </row>
    <row r="108" spans="1:23" ht="31.5">
      <c r="A108" s="1" t="s">
        <v>277</v>
      </c>
      <c r="B108" s="2" t="s">
        <v>278</v>
      </c>
      <c r="C108" s="1" t="s">
        <v>32</v>
      </c>
      <c r="D108" s="16">
        <v>73.75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f t="shared" si="27"/>
        <v>0</v>
      </c>
      <c r="V108" s="15" t="e">
        <f t="shared" si="28"/>
        <v>#DIV/0!</v>
      </c>
      <c r="W108" s="15" t="s">
        <v>32</v>
      </c>
    </row>
    <row r="109" spans="1:23" ht="47.25">
      <c r="A109" s="1" t="s">
        <v>159</v>
      </c>
      <c r="B109" s="2" t="s">
        <v>158</v>
      </c>
      <c r="C109" s="1" t="s">
        <v>32</v>
      </c>
      <c r="D109" s="16">
        <v>27.533333333333335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f t="shared" si="27"/>
        <v>0</v>
      </c>
      <c r="V109" s="15" t="e">
        <f t="shared" si="28"/>
        <v>#DIV/0!</v>
      </c>
      <c r="W109" s="15" t="s">
        <v>32</v>
      </c>
    </row>
    <row r="110" spans="1:23" ht="31.5">
      <c r="A110" s="1" t="s">
        <v>157</v>
      </c>
      <c r="B110" s="2" t="s">
        <v>37</v>
      </c>
      <c r="C110" s="1" t="s">
        <v>32</v>
      </c>
      <c r="D110" s="16">
        <v>9.3808333333333334</v>
      </c>
      <c r="E110" s="15">
        <v>0</v>
      </c>
      <c r="F110" s="15">
        <v>5.28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f t="shared" si="27"/>
        <v>-5.28</v>
      </c>
      <c r="V110" s="15">
        <f t="shared" si="28"/>
        <v>0</v>
      </c>
      <c r="W110" s="15" t="s">
        <v>32</v>
      </c>
    </row>
    <row r="111" spans="1:23" ht="31.5">
      <c r="A111" s="1" t="s">
        <v>279</v>
      </c>
      <c r="B111" s="6" t="s">
        <v>167</v>
      </c>
      <c r="C111" s="1" t="s">
        <v>32</v>
      </c>
      <c r="D111" s="16">
        <v>39.333333333333336</v>
      </c>
      <c r="E111" s="15">
        <v>0</v>
      </c>
      <c r="F111" s="15">
        <v>8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f t="shared" si="27"/>
        <v>-8</v>
      </c>
      <c r="V111" s="15">
        <f t="shared" si="28"/>
        <v>0</v>
      </c>
      <c r="W111" s="15" t="s">
        <v>32</v>
      </c>
    </row>
    <row r="112" spans="1:23" ht="31.5">
      <c r="A112" s="1" t="s">
        <v>82</v>
      </c>
      <c r="B112" s="2" t="s">
        <v>280</v>
      </c>
      <c r="C112" s="1" t="s">
        <v>32</v>
      </c>
      <c r="D112" s="16">
        <v>46.144999999999996</v>
      </c>
      <c r="E112" s="15">
        <v>0</v>
      </c>
      <c r="F112" s="15">
        <v>6.5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f t="shared" si="27"/>
        <v>-6.5</v>
      </c>
      <c r="V112" s="15">
        <f t="shared" si="28"/>
        <v>0</v>
      </c>
      <c r="W112" s="15" t="s">
        <v>32</v>
      </c>
    </row>
    <row r="113" spans="1:23" ht="31.5">
      <c r="A113" s="1" t="s">
        <v>92</v>
      </c>
      <c r="B113" s="2" t="s">
        <v>91</v>
      </c>
      <c r="C113" s="1" t="s">
        <v>32</v>
      </c>
      <c r="D113" s="16">
        <v>110.13333333333334</v>
      </c>
      <c r="E113" s="15">
        <v>0</v>
      </c>
      <c r="F113" s="15">
        <v>6.5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21.183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f t="shared" si="27"/>
        <v>14.683</v>
      </c>
      <c r="V113" s="15">
        <f t="shared" si="28"/>
        <v>325.89230769230772</v>
      </c>
      <c r="W113" s="15" t="s">
        <v>32</v>
      </c>
    </row>
    <row r="114" spans="1:23" ht="31.5">
      <c r="A114" s="1" t="s">
        <v>95</v>
      </c>
      <c r="B114" s="2" t="s">
        <v>94</v>
      </c>
      <c r="C114" s="1" t="s">
        <v>32</v>
      </c>
      <c r="D114" s="16">
        <v>31.958333333333336</v>
      </c>
      <c r="E114" s="15">
        <v>0</v>
      </c>
      <c r="F114" s="15">
        <v>6.5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f t="shared" si="27"/>
        <v>-6.5</v>
      </c>
      <c r="V114" s="15">
        <f t="shared" si="28"/>
        <v>0</v>
      </c>
      <c r="W114" s="15" t="s">
        <v>32</v>
      </c>
    </row>
    <row r="115" spans="1:23" ht="47.25">
      <c r="A115" s="1" t="s">
        <v>281</v>
      </c>
      <c r="B115" s="2" t="s">
        <v>282</v>
      </c>
      <c r="C115" s="1" t="s">
        <v>66</v>
      </c>
      <c r="D115" s="13">
        <f>D116</f>
        <v>83.583333333333329</v>
      </c>
      <c r="E115" s="12">
        <f>E116</f>
        <v>0</v>
      </c>
      <c r="F115" s="12">
        <f>F116</f>
        <v>17</v>
      </c>
      <c r="G115" s="12">
        <f t="shared" ref="G115:R115" si="31">G116</f>
        <v>0</v>
      </c>
      <c r="H115" s="12">
        <f t="shared" si="31"/>
        <v>0</v>
      </c>
      <c r="I115" s="12">
        <f t="shared" si="31"/>
        <v>0</v>
      </c>
      <c r="J115" s="12">
        <f t="shared" si="31"/>
        <v>0</v>
      </c>
      <c r="K115" s="12">
        <f t="shared" si="31"/>
        <v>0</v>
      </c>
      <c r="L115" s="12">
        <f t="shared" si="31"/>
        <v>0</v>
      </c>
      <c r="M115" s="12">
        <f t="shared" si="31"/>
        <v>0</v>
      </c>
      <c r="N115" s="12">
        <f t="shared" si="31"/>
        <v>0</v>
      </c>
      <c r="O115" s="12">
        <f t="shared" si="31"/>
        <v>0</v>
      </c>
      <c r="P115" s="12">
        <f t="shared" si="31"/>
        <v>0</v>
      </c>
      <c r="Q115" s="12">
        <f t="shared" si="31"/>
        <v>0</v>
      </c>
      <c r="R115" s="12">
        <f t="shared" si="31"/>
        <v>0</v>
      </c>
      <c r="S115" s="15">
        <v>0</v>
      </c>
      <c r="T115" s="15">
        <v>0</v>
      </c>
      <c r="U115" s="15">
        <f t="shared" si="27"/>
        <v>-17</v>
      </c>
      <c r="V115" s="15">
        <f t="shared" si="28"/>
        <v>0</v>
      </c>
      <c r="W115" s="15" t="s">
        <v>32</v>
      </c>
    </row>
    <row r="116" spans="1:23">
      <c r="A116" s="1" t="s">
        <v>22</v>
      </c>
      <c r="B116" s="2" t="s">
        <v>84</v>
      </c>
      <c r="C116" s="1" t="s">
        <v>32</v>
      </c>
      <c r="D116" s="16">
        <v>83.583333333333329</v>
      </c>
      <c r="E116" s="15">
        <v>0</v>
      </c>
      <c r="F116" s="15">
        <v>17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f t="shared" si="27"/>
        <v>-17</v>
      </c>
      <c r="V116" s="15">
        <f t="shared" si="28"/>
        <v>0</v>
      </c>
      <c r="W116" s="15" t="s">
        <v>32</v>
      </c>
    </row>
    <row r="117" spans="1:23" ht="31.5">
      <c r="A117" s="1" t="s">
        <v>283</v>
      </c>
      <c r="B117" s="2" t="s">
        <v>284</v>
      </c>
      <c r="C117" s="1" t="s">
        <v>66</v>
      </c>
      <c r="D117" s="13">
        <f>SUM(D118:D118)</f>
        <v>5.9</v>
      </c>
      <c r="E117" s="12">
        <f>SUM(E118:E118)</f>
        <v>0</v>
      </c>
      <c r="F117" s="12">
        <f>SUM(F118:F118)</f>
        <v>0</v>
      </c>
      <c r="G117" s="12">
        <f t="shared" ref="G117:R117" si="32">SUM(G118:G118)</f>
        <v>0</v>
      </c>
      <c r="H117" s="12">
        <f t="shared" si="32"/>
        <v>0</v>
      </c>
      <c r="I117" s="12">
        <f t="shared" si="32"/>
        <v>0</v>
      </c>
      <c r="J117" s="12">
        <f t="shared" si="32"/>
        <v>0</v>
      </c>
      <c r="K117" s="12">
        <f t="shared" si="32"/>
        <v>0</v>
      </c>
      <c r="L117" s="12">
        <f t="shared" si="32"/>
        <v>0</v>
      </c>
      <c r="M117" s="12">
        <f t="shared" si="32"/>
        <v>1.69</v>
      </c>
      <c r="N117" s="12">
        <f t="shared" si="32"/>
        <v>0</v>
      </c>
      <c r="O117" s="12">
        <f t="shared" si="32"/>
        <v>0</v>
      </c>
      <c r="P117" s="12">
        <f t="shared" si="32"/>
        <v>0</v>
      </c>
      <c r="Q117" s="12">
        <f t="shared" si="32"/>
        <v>0</v>
      </c>
      <c r="R117" s="12">
        <f t="shared" si="32"/>
        <v>0</v>
      </c>
      <c r="S117" s="15">
        <v>0</v>
      </c>
      <c r="T117" s="15">
        <v>0</v>
      </c>
      <c r="U117" s="15">
        <f t="shared" si="27"/>
        <v>1.69</v>
      </c>
      <c r="V117" s="15" t="e">
        <f t="shared" si="28"/>
        <v>#DIV/0!</v>
      </c>
      <c r="W117" s="15" t="s">
        <v>32</v>
      </c>
    </row>
    <row r="118" spans="1:23" ht="47.25">
      <c r="A118" s="1" t="s">
        <v>285</v>
      </c>
      <c r="B118" s="2" t="s">
        <v>286</v>
      </c>
      <c r="C118" s="1" t="s">
        <v>32</v>
      </c>
      <c r="D118" s="16">
        <v>5.9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1.69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f t="shared" si="27"/>
        <v>1.69</v>
      </c>
      <c r="V118" s="15" t="e">
        <f t="shared" si="28"/>
        <v>#DIV/0!</v>
      </c>
      <c r="W118" s="15" t="s">
        <v>32</v>
      </c>
    </row>
    <row r="119" spans="1:23">
      <c r="A119" s="1" t="s">
        <v>287</v>
      </c>
      <c r="B119" s="2" t="s">
        <v>152</v>
      </c>
      <c r="C119" s="1" t="s">
        <v>66</v>
      </c>
      <c r="D119" s="13">
        <f>D120+D147</f>
        <v>24263.86071666667</v>
      </c>
      <c r="E119" s="12">
        <f>E120+E147</f>
        <v>0</v>
      </c>
      <c r="F119" s="12">
        <f>F120+F147</f>
        <v>4397.6100000000006</v>
      </c>
      <c r="G119" s="12">
        <f t="shared" ref="G119:R119" si="33">G120+G147</f>
        <v>442.85</v>
      </c>
      <c r="H119" s="12">
        <f t="shared" si="33"/>
        <v>0</v>
      </c>
      <c r="I119" s="12">
        <f t="shared" si="33"/>
        <v>470.3</v>
      </c>
      <c r="J119" s="12">
        <f t="shared" si="33"/>
        <v>0</v>
      </c>
      <c r="K119" s="12">
        <f t="shared" si="33"/>
        <v>0</v>
      </c>
      <c r="L119" s="12">
        <f t="shared" si="33"/>
        <v>0</v>
      </c>
      <c r="M119" s="12">
        <f t="shared" si="33"/>
        <v>2044.2779999999998</v>
      </c>
      <c r="N119" s="12">
        <f t="shared" si="33"/>
        <v>168.11</v>
      </c>
      <c r="O119" s="12">
        <f t="shared" si="33"/>
        <v>0</v>
      </c>
      <c r="P119" s="12">
        <f t="shared" si="33"/>
        <v>248.42699999999999</v>
      </c>
      <c r="Q119" s="12">
        <f t="shared" si="33"/>
        <v>0</v>
      </c>
      <c r="R119" s="12">
        <f t="shared" si="33"/>
        <v>0</v>
      </c>
      <c r="S119" s="15">
        <v>0</v>
      </c>
      <c r="T119" s="15">
        <v>0</v>
      </c>
      <c r="U119" s="15">
        <f t="shared" si="27"/>
        <v>-2353.3320000000008</v>
      </c>
      <c r="V119" s="15">
        <f t="shared" si="28"/>
        <v>46.486114048312594</v>
      </c>
      <c r="W119" s="15" t="s">
        <v>32</v>
      </c>
    </row>
    <row r="120" spans="1:23" ht="31.5">
      <c r="A120" s="1" t="s">
        <v>288</v>
      </c>
      <c r="B120" s="2" t="s">
        <v>186</v>
      </c>
      <c r="C120" s="1" t="s">
        <v>66</v>
      </c>
      <c r="D120" s="13">
        <f>SUM(D121:D146)</f>
        <v>15358.093383333333</v>
      </c>
      <c r="E120" s="12">
        <f>SUM(E121:E146)</f>
        <v>0</v>
      </c>
      <c r="F120" s="12">
        <f>SUM(F121:F146)</f>
        <v>4351.2000000000007</v>
      </c>
      <c r="G120" s="12">
        <f t="shared" ref="G120:R120" si="34">SUM(G121:G146)</f>
        <v>442.85</v>
      </c>
      <c r="H120" s="12">
        <f t="shared" si="34"/>
        <v>0</v>
      </c>
      <c r="I120" s="12">
        <f t="shared" si="34"/>
        <v>470.3</v>
      </c>
      <c r="J120" s="12">
        <f t="shared" si="34"/>
        <v>0</v>
      </c>
      <c r="K120" s="12">
        <f t="shared" si="34"/>
        <v>0</v>
      </c>
      <c r="L120" s="12">
        <f t="shared" si="34"/>
        <v>0</v>
      </c>
      <c r="M120" s="12">
        <f t="shared" si="34"/>
        <v>664.30200000000002</v>
      </c>
      <c r="N120" s="12">
        <f t="shared" si="34"/>
        <v>18.344999999999999</v>
      </c>
      <c r="O120" s="12">
        <f t="shared" si="34"/>
        <v>0</v>
      </c>
      <c r="P120" s="12">
        <f t="shared" si="34"/>
        <v>99.657999999999987</v>
      </c>
      <c r="Q120" s="12">
        <f t="shared" si="34"/>
        <v>0</v>
      </c>
      <c r="R120" s="12">
        <f t="shared" si="34"/>
        <v>0</v>
      </c>
      <c r="S120" s="15">
        <v>0</v>
      </c>
      <c r="T120" s="15">
        <v>0</v>
      </c>
      <c r="U120" s="15">
        <f t="shared" si="27"/>
        <v>-3686.8980000000006</v>
      </c>
      <c r="V120" s="15">
        <f t="shared" si="28"/>
        <v>15.267098731384444</v>
      </c>
      <c r="W120" s="15" t="s">
        <v>32</v>
      </c>
    </row>
    <row r="121" spans="1:23" ht="47.25">
      <c r="A121" s="1" t="s">
        <v>23</v>
      </c>
      <c r="B121" s="2" t="s">
        <v>63</v>
      </c>
      <c r="C121" s="1" t="s">
        <v>32</v>
      </c>
      <c r="D121" s="16">
        <v>1079.9250000000002</v>
      </c>
      <c r="E121" s="15">
        <v>0</v>
      </c>
      <c r="F121" s="15">
        <v>200</v>
      </c>
      <c r="G121" s="15">
        <v>1</v>
      </c>
      <c r="H121" s="15">
        <v>0</v>
      </c>
      <c r="I121" s="15">
        <v>30</v>
      </c>
      <c r="J121" s="15">
        <v>0</v>
      </c>
      <c r="K121" s="15">
        <v>0</v>
      </c>
      <c r="L121" s="15">
        <v>0</v>
      </c>
      <c r="M121" s="15">
        <v>16.12</v>
      </c>
      <c r="N121" s="15">
        <v>0.3</v>
      </c>
      <c r="O121" s="15">
        <v>0</v>
      </c>
      <c r="P121" s="15">
        <v>8.4</v>
      </c>
      <c r="Q121" s="15">
        <v>0</v>
      </c>
      <c r="R121" s="15">
        <v>0</v>
      </c>
      <c r="S121" s="15">
        <v>0</v>
      </c>
      <c r="T121" s="15">
        <v>0</v>
      </c>
      <c r="U121" s="15">
        <f t="shared" si="27"/>
        <v>-183.88</v>
      </c>
      <c r="V121" s="15">
        <f t="shared" si="28"/>
        <v>8.06</v>
      </c>
      <c r="W121" s="15" t="s">
        <v>32</v>
      </c>
    </row>
    <row r="122" spans="1:23">
      <c r="A122" s="1" t="s">
        <v>24</v>
      </c>
      <c r="B122" s="2" t="s">
        <v>177</v>
      </c>
      <c r="C122" s="1" t="s">
        <v>32</v>
      </c>
      <c r="D122" s="16">
        <v>148.06049999999999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70.61</v>
      </c>
      <c r="N122" s="15">
        <v>0</v>
      </c>
      <c r="O122" s="15">
        <v>0</v>
      </c>
      <c r="P122" s="15">
        <v>5.65</v>
      </c>
      <c r="Q122" s="15">
        <v>0</v>
      </c>
      <c r="R122" s="15">
        <v>0</v>
      </c>
      <c r="S122" s="15">
        <v>0</v>
      </c>
      <c r="T122" s="15">
        <v>0</v>
      </c>
      <c r="U122" s="15">
        <f t="shared" si="27"/>
        <v>70.61</v>
      </c>
      <c r="V122" s="15" t="e">
        <f t="shared" si="28"/>
        <v>#DIV/0!</v>
      </c>
      <c r="W122" s="15" t="s">
        <v>32</v>
      </c>
    </row>
    <row r="123" spans="1:23" ht="63">
      <c r="A123" s="1" t="s">
        <v>132</v>
      </c>
      <c r="B123" s="2" t="s">
        <v>178</v>
      </c>
      <c r="C123" s="1" t="s">
        <v>32</v>
      </c>
      <c r="D123" s="16">
        <v>1412.3616666666667</v>
      </c>
      <c r="E123" s="15">
        <v>0</v>
      </c>
      <c r="F123" s="15">
        <v>1436.3</v>
      </c>
      <c r="G123" s="15">
        <v>400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f t="shared" si="27"/>
        <v>-1436.3</v>
      </c>
      <c r="V123" s="15">
        <f t="shared" si="28"/>
        <v>0</v>
      </c>
      <c r="W123" s="15" t="s">
        <v>32</v>
      </c>
    </row>
    <row r="124" spans="1:23" ht="47.25">
      <c r="A124" s="1" t="s">
        <v>134</v>
      </c>
      <c r="B124" s="2" t="s">
        <v>179</v>
      </c>
      <c r="C124" s="1" t="s">
        <v>32</v>
      </c>
      <c r="D124" s="16">
        <v>128.23083333333335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49.35</v>
      </c>
      <c r="N124" s="15">
        <v>0</v>
      </c>
      <c r="O124" s="15">
        <v>0</v>
      </c>
      <c r="P124" s="15">
        <v>11.73</v>
      </c>
      <c r="Q124" s="15">
        <v>0</v>
      </c>
      <c r="R124" s="15">
        <v>0</v>
      </c>
      <c r="S124" s="15">
        <v>0</v>
      </c>
      <c r="T124" s="15">
        <v>0</v>
      </c>
      <c r="U124" s="15">
        <f t="shared" si="27"/>
        <v>49.35</v>
      </c>
      <c r="V124" s="15" t="e">
        <f t="shared" si="28"/>
        <v>#DIV/0!</v>
      </c>
      <c r="W124" s="15" t="s">
        <v>32</v>
      </c>
    </row>
    <row r="125" spans="1:23" ht="94.5">
      <c r="A125" s="1" t="s">
        <v>137</v>
      </c>
      <c r="B125" s="2" t="s">
        <v>289</v>
      </c>
      <c r="C125" s="1" t="s">
        <v>32</v>
      </c>
      <c r="D125" s="16">
        <v>609.66666666666663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f t="shared" si="27"/>
        <v>0</v>
      </c>
      <c r="V125" s="15" t="e">
        <f t="shared" si="28"/>
        <v>#DIV/0!</v>
      </c>
      <c r="W125" s="15" t="s">
        <v>32</v>
      </c>
    </row>
    <row r="126" spans="1:23" ht="31.5">
      <c r="A126" s="1" t="s">
        <v>138</v>
      </c>
      <c r="B126" s="3" t="s">
        <v>290</v>
      </c>
      <c r="C126" s="1" t="s">
        <v>32</v>
      </c>
      <c r="D126" s="16">
        <v>44.25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f t="shared" si="27"/>
        <v>0</v>
      </c>
      <c r="V126" s="15" t="e">
        <f t="shared" si="28"/>
        <v>#DIV/0!</v>
      </c>
      <c r="W126" s="15" t="s">
        <v>32</v>
      </c>
    </row>
    <row r="127" spans="1:23" ht="31.5">
      <c r="A127" s="1" t="s">
        <v>139</v>
      </c>
      <c r="B127" s="3" t="s">
        <v>291</v>
      </c>
      <c r="C127" s="1" t="s">
        <v>32</v>
      </c>
      <c r="D127" s="16">
        <v>163.96666666666667</v>
      </c>
      <c r="E127" s="15">
        <v>0</v>
      </c>
      <c r="F127" s="15">
        <v>43.66</v>
      </c>
      <c r="G127" s="15">
        <v>10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f t="shared" si="27"/>
        <v>-43.66</v>
      </c>
      <c r="V127" s="15">
        <f t="shared" si="28"/>
        <v>0</v>
      </c>
      <c r="W127" s="15" t="s">
        <v>32</v>
      </c>
    </row>
    <row r="128" spans="1:23" ht="78.75">
      <c r="A128" s="1" t="s">
        <v>140</v>
      </c>
      <c r="B128" s="5" t="s">
        <v>292</v>
      </c>
      <c r="C128" s="1" t="s">
        <v>32</v>
      </c>
      <c r="D128" s="16">
        <v>680.8954</v>
      </c>
      <c r="E128" s="15">
        <v>0</v>
      </c>
      <c r="F128" s="15">
        <v>29.51</v>
      </c>
      <c r="G128" s="15">
        <v>2.5</v>
      </c>
      <c r="H128" s="15">
        <v>0</v>
      </c>
      <c r="I128" s="15">
        <v>5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f t="shared" si="27"/>
        <v>-29.51</v>
      </c>
      <c r="V128" s="15">
        <f t="shared" si="28"/>
        <v>0</v>
      </c>
      <c r="W128" s="15" t="s">
        <v>32</v>
      </c>
    </row>
    <row r="129" spans="1:23" ht="78.75">
      <c r="A129" s="1" t="s">
        <v>141</v>
      </c>
      <c r="B129" s="5" t="s">
        <v>293</v>
      </c>
      <c r="C129" s="1" t="s">
        <v>32</v>
      </c>
      <c r="D129" s="16">
        <v>280.4604333333333</v>
      </c>
      <c r="E129" s="15">
        <v>0</v>
      </c>
      <c r="F129" s="15">
        <v>29.51</v>
      </c>
      <c r="G129" s="15">
        <v>2.5</v>
      </c>
      <c r="H129" s="15">
        <v>0</v>
      </c>
      <c r="I129" s="15">
        <v>5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f t="shared" si="27"/>
        <v>-29.51</v>
      </c>
      <c r="V129" s="15">
        <f t="shared" si="28"/>
        <v>0</v>
      </c>
      <c r="W129" s="15" t="s">
        <v>32</v>
      </c>
    </row>
    <row r="130" spans="1:23" ht="63">
      <c r="A130" s="1" t="s">
        <v>131</v>
      </c>
      <c r="B130" s="2" t="s">
        <v>294</v>
      </c>
      <c r="C130" s="1" t="s">
        <v>32</v>
      </c>
      <c r="D130" s="16">
        <v>295</v>
      </c>
      <c r="E130" s="15">
        <v>0</v>
      </c>
      <c r="F130" s="15">
        <v>70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80.59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f t="shared" si="27"/>
        <v>10.590000000000003</v>
      </c>
      <c r="V130" s="15">
        <f t="shared" si="28"/>
        <v>115.12857142857142</v>
      </c>
      <c r="W130" s="15" t="s">
        <v>32</v>
      </c>
    </row>
    <row r="131" spans="1:23" ht="63">
      <c r="A131" s="1" t="s">
        <v>142</v>
      </c>
      <c r="B131" s="5" t="s">
        <v>295</v>
      </c>
      <c r="C131" s="1" t="s">
        <v>32</v>
      </c>
      <c r="D131" s="16">
        <v>179.95000000000002</v>
      </c>
      <c r="E131" s="15">
        <v>0</v>
      </c>
      <c r="F131" s="15">
        <v>14.16</v>
      </c>
      <c r="G131" s="15">
        <v>2</v>
      </c>
      <c r="H131" s="15">
        <v>0</v>
      </c>
      <c r="I131" s="15">
        <v>30.3</v>
      </c>
      <c r="J131" s="15">
        <v>0</v>
      </c>
      <c r="K131" s="15">
        <v>0</v>
      </c>
      <c r="L131" s="15">
        <v>0</v>
      </c>
      <c r="M131" s="15">
        <v>108.735</v>
      </c>
      <c r="N131" s="15">
        <v>2.25</v>
      </c>
      <c r="O131" s="15">
        <v>0</v>
      </c>
      <c r="P131" s="15">
        <v>2.9119999999999999</v>
      </c>
      <c r="Q131" s="15">
        <v>0</v>
      </c>
      <c r="R131" s="15">
        <v>0</v>
      </c>
      <c r="S131" s="15">
        <v>0</v>
      </c>
      <c r="T131" s="15">
        <v>0</v>
      </c>
      <c r="U131" s="15">
        <f t="shared" si="27"/>
        <v>94.575000000000003</v>
      </c>
      <c r="V131" s="15">
        <f t="shared" si="28"/>
        <v>767.90254237288127</v>
      </c>
      <c r="W131" s="15" t="s">
        <v>32</v>
      </c>
    </row>
    <row r="132" spans="1:23" ht="31.5">
      <c r="A132" s="1" t="s">
        <v>143</v>
      </c>
      <c r="B132" s="3" t="s">
        <v>296</v>
      </c>
      <c r="C132" s="1" t="s">
        <v>32</v>
      </c>
      <c r="D132" s="16">
        <v>72.766666666666666</v>
      </c>
      <c r="E132" s="15">
        <v>0</v>
      </c>
      <c r="F132" s="15">
        <v>43.66</v>
      </c>
      <c r="G132" s="15">
        <v>6.3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f t="shared" si="27"/>
        <v>-43.66</v>
      </c>
      <c r="V132" s="15">
        <f t="shared" si="28"/>
        <v>0</v>
      </c>
      <c r="W132" s="15" t="s">
        <v>32</v>
      </c>
    </row>
    <row r="133" spans="1:23" ht="63">
      <c r="A133" s="1" t="s">
        <v>144</v>
      </c>
      <c r="B133" s="2" t="s">
        <v>297</v>
      </c>
      <c r="C133" s="1" t="s">
        <v>32</v>
      </c>
      <c r="D133" s="16">
        <v>1075.2128833333334</v>
      </c>
      <c r="E133" s="15">
        <v>0</v>
      </c>
      <c r="F133" s="15">
        <v>68.260000000000005</v>
      </c>
      <c r="G133" s="15">
        <v>10.5</v>
      </c>
      <c r="H133" s="15">
        <v>0</v>
      </c>
      <c r="I133" s="15">
        <v>30</v>
      </c>
      <c r="J133" s="15">
        <v>0</v>
      </c>
      <c r="K133" s="15">
        <v>0</v>
      </c>
      <c r="L133" s="15">
        <v>0</v>
      </c>
      <c r="M133" s="15">
        <v>51.92</v>
      </c>
      <c r="N133" s="15">
        <v>2.4350000000000001</v>
      </c>
      <c r="O133" s="15">
        <v>0</v>
      </c>
      <c r="P133" s="15">
        <v>8.3699999999999992</v>
      </c>
      <c r="Q133" s="15">
        <v>0</v>
      </c>
      <c r="R133" s="15">
        <v>0</v>
      </c>
      <c r="S133" s="15">
        <v>0</v>
      </c>
      <c r="T133" s="15">
        <v>0</v>
      </c>
      <c r="U133" s="15">
        <f t="shared" si="27"/>
        <v>-16.340000000000003</v>
      </c>
      <c r="V133" s="15">
        <f t="shared" si="28"/>
        <v>76.062115440961037</v>
      </c>
      <c r="W133" s="15" t="s">
        <v>32</v>
      </c>
    </row>
    <row r="134" spans="1:23" ht="63">
      <c r="A134" s="1" t="s">
        <v>145</v>
      </c>
      <c r="B134" s="2" t="s">
        <v>160</v>
      </c>
      <c r="C134" s="1" t="s">
        <v>32</v>
      </c>
      <c r="D134" s="16">
        <v>167.16666666666666</v>
      </c>
      <c r="E134" s="15">
        <v>0</v>
      </c>
      <c r="F134" s="15">
        <v>45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f t="shared" si="27"/>
        <v>-45</v>
      </c>
      <c r="V134" s="15">
        <f t="shared" si="28"/>
        <v>0</v>
      </c>
      <c r="W134" s="15" t="s">
        <v>32</v>
      </c>
    </row>
    <row r="135" spans="1:23" ht="63">
      <c r="A135" s="1" t="s">
        <v>146</v>
      </c>
      <c r="B135" s="2" t="s">
        <v>161</v>
      </c>
      <c r="C135" s="1" t="s">
        <v>32</v>
      </c>
      <c r="D135" s="16">
        <v>1325</v>
      </c>
      <c r="E135" s="15">
        <v>0</v>
      </c>
      <c r="F135" s="15">
        <v>3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100</v>
      </c>
      <c r="N135" s="15">
        <v>2</v>
      </c>
      <c r="O135" s="15">
        <v>0</v>
      </c>
      <c r="P135" s="15">
        <v>8</v>
      </c>
      <c r="Q135" s="15">
        <v>0</v>
      </c>
      <c r="R135" s="15">
        <v>0</v>
      </c>
      <c r="S135" s="15">
        <v>0</v>
      </c>
      <c r="T135" s="15">
        <v>0</v>
      </c>
      <c r="U135" s="15">
        <f t="shared" si="27"/>
        <v>97</v>
      </c>
      <c r="V135" s="15">
        <f t="shared" si="28"/>
        <v>3333.3333333333335</v>
      </c>
      <c r="W135" s="15" t="s">
        <v>32</v>
      </c>
    </row>
    <row r="136" spans="1:23" ht="31.5">
      <c r="A136" s="1" t="s">
        <v>147</v>
      </c>
      <c r="B136" s="6" t="s">
        <v>298</v>
      </c>
      <c r="C136" s="1" t="s">
        <v>32</v>
      </c>
      <c r="D136" s="16">
        <v>69.666666666666671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f t="shared" si="27"/>
        <v>0</v>
      </c>
      <c r="V136" s="15" t="e">
        <f t="shared" si="28"/>
        <v>#DIV/0!</v>
      </c>
      <c r="W136" s="15" t="s">
        <v>32</v>
      </c>
    </row>
    <row r="137" spans="1:23" ht="47.25">
      <c r="A137" s="1" t="s">
        <v>148</v>
      </c>
      <c r="B137" s="6" t="s">
        <v>59</v>
      </c>
      <c r="C137" s="1" t="s">
        <v>32</v>
      </c>
      <c r="D137" s="16">
        <v>883</v>
      </c>
      <c r="E137" s="15">
        <v>0</v>
      </c>
      <c r="F137" s="15">
        <v>350</v>
      </c>
      <c r="G137" s="15">
        <v>0</v>
      </c>
      <c r="H137" s="15">
        <v>0</v>
      </c>
      <c r="I137" s="15">
        <v>50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f t="shared" si="27"/>
        <v>-350</v>
      </c>
      <c r="V137" s="15">
        <f t="shared" si="28"/>
        <v>0</v>
      </c>
      <c r="W137" s="15" t="s">
        <v>32</v>
      </c>
    </row>
    <row r="138" spans="1:23" ht="47.25">
      <c r="A138" s="1" t="s">
        <v>149</v>
      </c>
      <c r="B138" s="6" t="s">
        <v>58</v>
      </c>
      <c r="C138" s="1" t="s">
        <v>32</v>
      </c>
      <c r="D138" s="16">
        <v>1279.3333333333335</v>
      </c>
      <c r="E138" s="15">
        <v>0</v>
      </c>
      <c r="F138" s="15">
        <v>450</v>
      </c>
      <c r="G138" s="15">
        <v>0</v>
      </c>
      <c r="H138" s="15">
        <v>0</v>
      </c>
      <c r="I138" s="15">
        <v>70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f t="shared" si="27"/>
        <v>-450</v>
      </c>
      <c r="V138" s="15">
        <f t="shared" si="28"/>
        <v>0</v>
      </c>
      <c r="W138" s="15" t="s">
        <v>32</v>
      </c>
    </row>
    <row r="139" spans="1:23">
      <c r="A139" s="1" t="s">
        <v>126</v>
      </c>
      <c r="B139" s="2" t="s">
        <v>56</v>
      </c>
      <c r="C139" s="1" t="s">
        <v>32</v>
      </c>
      <c r="D139" s="16">
        <v>332.36666666666667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f t="shared" si="27"/>
        <v>0</v>
      </c>
      <c r="V139" s="15" t="e">
        <f t="shared" si="28"/>
        <v>#DIV/0!</v>
      </c>
      <c r="W139" s="15" t="s">
        <v>32</v>
      </c>
    </row>
    <row r="140" spans="1:23">
      <c r="A140" s="1" t="s">
        <v>123</v>
      </c>
      <c r="B140" s="2" t="s">
        <v>52</v>
      </c>
      <c r="C140" s="1" t="s">
        <v>32</v>
      </c>
      <c r="D140" s="16">
        <v>354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f t="shared" si="27"/>
        <v>0</v>
      </c>
      <c r="V140" s="15" t="e">
        <f t="shared" si="28"/>
        <v>#DIV/0!</v>
      </c>
      <c r="W140" s="15" t="s">
        <v>32</v>
      </c>
    </row>
    <row r="141" spans="1:23" ht="47.25">
      <c r="A141" s="1" t="s">
        <v>120</v>
      </c>
      <c r="B141" s="2" t="s">
        <v>51</v>
      </c>
      <c r="C141" s="1" t="s">
        <v>32</v>
      </c>
      <c r="D141" s="16">
        <v>1654.8016666666667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f t="shared" si="27"/>
        <v>0</v>
      </c>
      <c r="V141" s="15" t="e">
        <f t="shared" si="28"/>
        <v>#DIV/0!</v>
      </c>
      <c r="W141" s="15" t="s">
        <v>32</v>
      </c>
    </row>
    <row r="142" spans="1:23" ht="31.5">
      <c r="A142" s="1" t="s">
        <v>116</v>
      </c>
      <c r="B142" s="2" t="s">
        <v>299</v>
      </c>
      <c r="C142" s="1" t="s">
        <v>32</v>
      </c>
      <c r="D142" s="16">
        <v>59</v>
      </c>
      <c r="E142" s="15">
        <v>0</v>
      </c>
      <c r="F142" s="15">
        <v>0</v>
      </c>
      <c r="G142" s="15">
        <v>8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f t="shared" si="27"/>
        <v>0</v>
      </c>
      <c r="V142" s="15" t="e">
        <f t="shared" si="28"/>
        <v>#DIV/0!</v>
      </c>
      <c r="W142" s="15" t="s">
        <v>32</v>
      </c>
    </row>
    <row r="143" spans="1:23" ht="31.5">
      <c r="A143" s="1" t="s">
        <v>122</v>
      </c>
      <c r="B143" s="2" t="s">
        <v>121</v>
      </c>
      <c r="C143" s="1" t="s">
        <v>32</v>
      </c>
      <c r="D143" s="16">
        <v>1206.55</v>
      </c>
      <c r="E143" s="15">
        <v>0</v>
      </c>
      <c r="F143" s="15">
        <v>510.1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f t="shared" si="27"/>
        <v>-510.1</v>
      </c>
      <c r="V143" s="15">
        <f t="shared" si="28"/>
        <v>0</v>
      </c>
      <c r="W143" s="15" t="s">
        <v>32</v>
      </c>
    </row>
    <row r="144" spans="1:23" ht="31.5">
      <c r="A144" s="1" t="s">
        <v>115</v>
      </c>
      <c r="B144" s="2" t="s">
        <v>114</v>
      </c>
      <c r="C144" s="1" t="s">
        <v>32</v>
      </c>
      <c r="D144" s="16">
        <v>560.5</v>
      </c>
      <c r="E144" s="15">
        <v>0</v>
      </c>
      <c r="F144" s="15">
        <v>275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f t="shared" si="27"/>
        <v>-275</v>
      </c>
      <c r="V144" s="15">
        <f t="shared" si="28"/>
        <v>0</v>
      </c>
      <c r="W144" s="15" t="s">
        <v>32</v>
      </c>
    </row>
    <row r="145" spans="1:23" ht="63">
      <c r="A145" s="1" t="s">
        <v>117</v>
      </c>
      <c r="B145" s="2" t="s">
        <v>300</v>
      </c>
      <c r="C145" s="1" t="s">
        <v>32</v>
      </c>
      <c r="D145" s="16">
        <v>66.795000000000002</v>
      </c>
      <c r="E145" s="15">
        <v>0</v>
      </c>
      <c r="F145" s="15">
        <v>33.04</v>
      </c>
      <c r="G145" s="15">
        <v>0.05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f t="shared" si="27"/>
        <v>-33.04</v>
      </c>
      <c r="V145" s="15">
        <f t="shared" si="28"/>
        <v>0</v>
      </c>
      <c r="W145" s="15" t="s">
        <v>32</v>
      </c>
    </row>
    <row r="146" spans="1:23" ht="63">
      <c r="A146" s="1" t="s">
        <v>119</v>
      </c>
      <c r="B146" s="2" t="s">
        <v>301</v>
      </c>
      <c r="C146" s="1" t="s">
        <v>32</v>
      </c>
      <c r="D146" s="16">
        <v>1229.1666666666667</v>
      </c>
      <c r="E146" s="15">
        <v>0</v>
      </c>
      <c r="F146" s="15">
        <v>750</v>
      </c>
      <c r="G146" s="15">
        <v>0</v>
      </c>
      <c r="H146" s="15">
        <v>0</v>
      </c>
      <c r="I146" s="15">
        <v>250</v>
      </c>
      <c r="J146" s="15">
        <v>0</v>
      </c>
      <c r="K146" s="15">
        <v>0</v>
      </c>
      <c r="L146" s="15">
        <v>0</v>
      </c>
      <c r="M146" s="15">
        <v>186.977</v>
      </c>
      <c r="N146" s="15">
        <v>11.36</v>
      </c>
      <c r="O146" s="15">
        <v>0</v>
      </c>
      <c r="P146" s="15">
        <v>54.595999999999997</v>
      </c>
      <c r="Q146" s="15">
        <v>0</v>
      </c>
      <c r="R146" s="15">
        <v>0</v>
      </c>
      <c r="S146" s="15">
        <v>0</v>
      </c>
      <c r="T146" s="15">
        <v>0</v>
      </c>
      <c r="U146" s="15">
        <f t="shared" si="27"/>
        <v>-563.02300000000002</v>
      </c>
      <c r="V146" s="15">
        <f t="shared" si="28"/>
        <v>24.930266666666668</v>
      </c>
      <c r="W146" s="15" t="s">
        <v>32</v>
      </c>
    </row>
    <row r="147" spans="1:23">
      <c r="A147" s="1" t="s">
        <v>302</v>
      </c>
      <c r="B147" s="2" t="s">
        <v>303</v>
      </c>
      <c r="C147" s="1" t="s">
        <v>66</v>
      </c>
      <c r="D147" s="13">
        <f>SUM(D148:D312)</f>
        <v>8905.767333333335</v>
      </c>
      <c r="E147" s="12">
        <f>SUM(E148:E312)</f>
        <v>0</v>
      </c>
      <c r="F147" s="12">
        <f>SUM(F148:F312)</f>
        <v>46.41</v>
      </c>
      <c r="G147" s="12">
        <f t="shared" ref="G147:R147" si="35">SUM(G148:G312)</f>
        <v>0</v>
      </c>
      <c r="H147" s="12">
        <f t="shared" si="35"/>
        <v>0</v>
      </c>
      <c r="I147" s="12">
        <f t="shared" si="35"/>
        <v>0</v>
      </c>
      <c r="J147" s="12">
        <f t="shared" si="35"/>
        <v>0</v>
      </c>
      <c r="K147" s="12">
        <f t="shared" si="35"/>
        <v>0</v>
      </c>
      <c r="L147" s="12">
        <f t="shared" si="35"/>
        <v>0</v>
      </c>
      <c r="M147" s="12">
        <f t="shared" si="35"/>
        <v>1379.9759999999999</v>
      </c>
      <c r="N147" s="12">
        <f t="shared" si="35"/>
        <v>149.76500000000001</v>
      </c>
      <c r="O147" s="12">
        <f t="shared" si="35"/>
        <v>0</v>
      </c>
      <c r="P147" s="12">
        <f t="shared" si="35"/>
        <v>148.76900000000001</v>
      </c>
      <c r="Q147" s="12">
        <f t="shared" si="35"/>
        <v>0</v>
      </c>
      <c r="R147" s="12">
        <f t="shared" si="35"/>
        <v>0</v>
      </c>
      <c r="S147" s="15">
        <v>0</v>
      </c>
      <c r="T147" s="15">
        <v>0</v>
      </c>
      <c r="U147" s="15">
        <f t="shared" si="27"/>
        <v>1333.5659999999998</v>
      </c>
      <c r="V147" s="15">
        <f t="shared" si="28"/>
        <v>2973.4453781512607</v>
      </c>
      <c r="W147" s="15" t="s">
        <v>32</v>
      </c>
    </row>
    <row r="148" spans="1:23" ht="31.5">
      <c r="A148" s="1" t="s">
        <v>25</v>
      </c>
      <c r="B148" s="2" t="s">
        <v>168</v>
      </c>
      <c r="C148" s="1" t="s">
        <v>32</v>
      </c>
      <c r="D148" s="16">
        <v>54.939166666666672</v>
      </c>
      <c r="E148" s="15">
        <v>0</v>
      </c>
      <c r="F148" s="15">
        <v>10.17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0.752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f t="shared" si="27"/>
        <v>-9.4179999999999993</v>
      </c>
      <c r="V148" s="15">
        <f t="shared" si="28"/>
        <v>7.3942969518190749</v>
      </c>
      <c r="W148" s="15" t="s">
        <v>32</v>
      </c>
    </row>
    <row r="149" spans="1:23" ht="31.5">
      <c r="A149" s="1" t="s">
        <v>26</v>
      </c>
      <c r="B149" s="3" t="s">
        <v>304</v>
      </c>
      <c r="C149" s="1" t="s">
        <v>32</v>
      </c>
      <c r="D149" s="16">
        <v>109.83333333333334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f t="shared" si="27"/>
        <v>0</v>
      </c>
      <c r="V149" s="15" t="e">
        <f t="shared" si="28"/>
        <v>#DIV/0!</v>
      </c>
      <c r="W149" s="15" t="s">
        <v>32</v>
      </c>
    </row>
    <row r="150" spans="1:23" ht="31.5">
      <c r="A150" s="1" t="s">
        <v>153</v>
      </c>
      <c r="B150" s="3" t="s">
        <v>305</v>
      </c>
      <c r="C150" s="1" t="s">
        <v>32</v>
      </c>
      <c r="D150" s="16">
        <v>17.7</v>
      </c>
      <c r="E150" s="15">
        <v>0</v>
      </c>
      <c r="F150" s="15">
        <v>21.24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f t="shared" ref="U150:U213" si="36">M150-F150</f>
        <v>-21.24</v>
      </c>
      <c r="V150" s="15">
        <f t="shared" ref="V150:V213" si="37">(M150/F150)*100</f>
        <v>0</v>
      </c>
      <c r="W150" s="15" t="s">
        <v>32</v>
      </c>
    </row>
    <row r="151" spans="1:23" ht="47.25">
      <c r="A151" s="1" t="s">
        <v>127</v>
      </c>
      <c r="B151" s="2" t="s">
        <v>306</v>
      </c>
      <c r="C151" s="1" t="s">
        <v>32</v>
      </c>
      <c r="D151" s="16">
        <v>135.70000000000002</v>
      </c>
      <c r="E151" s="15">
        <v>0</v>
      </c>
      <c r="F151" s="15">
        <v>8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f t="shared" si="36"/>
        <v>-8</v>
      </c>
      <c r="V151" s="15">
        <f t="shared" si="37"/>
        <v>0</v>
      </c>
      <c r="W151" s="15" t="s">
        <v>32</v>
      </c>
    </row>
    <row r="152" spans="1:23" ht="31.5">
      <c r="A152" s="1" t="s">
        <v>154</v>
      </c>
      <c r="B152" s="2" t="s">
        <v>169</v>
      </c>
      <c r="C152" s="1" t="s">
        <v>32</v>
      </c>
      <c r="D152" s="16">
        <v>667.3125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14.778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f t="shared" si="36"/>
        <v>14.778</v>
      </c>
      <c r="V152" s="15" t="e">
        <f t="shared" si="37"/>
        <v>#DIV/0!</v>
      </c>
      <c r="W152" s="15" t="s">
        <v>32</v>
      </c>
    </row>
    <row r="153" spans="1:23" ht="31.5">
      <c r="A153" s="1" t="s">
        <v>155</v>
      </c>
      <c r="B153" s="2" t="s">
        <v>48</v>
      </c>
      <c r="C153" s="1" t="s">
        <v>32</v>
      </c>
      <c r="D153" s="16">
        <v>394.81666666666666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64.453000000000003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f t="shared" si="36"/>
        <v>64.453000000000003</v>
      </c>
      <c r="V153" s="15" t="e">
        <f t="shared" si="37"/>
        <v>#DIV/0!</v>
      </c>
      <c r="W153" s="15" t="s">
        <v>32</v>
      </c>
    </row>
    <row r="154" spans="1:23" ht="31.5">
      <c r="A154" s="1" t="s">
        <v>129</v>
      </c>
      <c r="B154" s="2" t="s">
        <v>128</v>
      </c>
      <c r="C154" s="1" t="s">
        <v>32</v>
      </c>
      <c r="D154" s="16">
        <v>76.083333333333329</v>
      </c>
      <c r="E154" s="15">
        <v>0</v>
      </c>
      <c r="F154" s="15">
        <v>7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f t="shared" si="36"/>
        <v>-7</v>
      </c>
      <c r="V154" s="15">
        <f t="shared" si="37"/>
        <v>0</v>
      </c>
      <c r="W154" s="15" t="s">
        <v>32</v>
      </c>
    </row>
    <row r="155" spans="1:23" ht="31.5">
      <c r="A155" s="1" t="s">
        <v>32</v>
      </c>
      <c r="B155" s="2" t="s">
        <v>307</v>
      </c>
      <c r="C155" s="1" t="s">
        <v>32</v>
      </c>
      <c r="D155" s="16">
        <v>109.925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17.286000000000001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f t="shared" si="36"/>
        <v>17.286000000000001</v>
      </c>
      <c r="V155" s="15" t="e">
        <f t="shared" si="37"/>
        <v>#DIV/0!</v>
      </c>
      <c r="W155" s="15" t="s">
        <v>32</v>
      </c>
    </row>
    <row r="156" spans="1:23" ht="31.5">
      <c r="A156" s="1" t="s">
        <v>32</v>
      </c>
      <c r="B156" s="2" t="s">
        <v>308</v>
      </c>
      <c r="C156" s="1" t="s">
        <v>32</v>
      </c>
      <c r="D156" s="16">
        <v>93.542000000000002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55.460999999999999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f t="shared" si="36"/>
        <v>55.460999999999999</v>
      </c>
      <c r="V156" s="15" t="e">
        <f t="shared" si="37"/>
        <v>#DIV/0!</v>
      </c>
      <c r="W156" s="15" t="s">
        <v>32</v>
      </c>
    </row>
    <row r="157" spans="1:23" ht="31.5">
      <c r="A157" s="1" t="s">
        <v>32</v>
      </c>
      <c r="B157" s="2" t="s">
        <v>309</v>
      </c>
      <c r="C157" s="1" t="s">
        <v>32</v>
      </c>
      <c r="D157" s="16">
        <v>46.634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14.976000000000001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f t="shared" si="36"/>
        <v>14.976000000000001</v>
      </c>
      <c r="V157" s="15" t="e">
        <f t="shared" si="37"/>
        <v>#DIV/0!</v>
      </c>
      <c r="W157" s="15" t="s">
        <v>32</v>
      </c>
    </row>
    <row r="158" spans="1:23" ht="63">
      <c r="A158" s="1" t="s">
        <v>32</v>
      </c>
      <c r="B158" s="2" t="s">
        <v>310</v>
      </c>
      <c r="C158" s="1" t="s">
        <v>32</v>
      </c>
      <c r="D158" s="16">
        <v>13.333333333333334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f t="shared" si="36"/>
        <v>0</v>
      </c>
      <c r="V158" s="15" t="e">
        <f t="shared" si="37"/>
        <v>#DIV/0!</v>
      </c>
      <c r="W158" s="15" t="s">
        <v>32</v>
      </c>
    </row>
    <row r="159" spans="1:23" ht="47.25">
      <c r="A159" s="1" t="s">
        <v>32</v>
      </c>
      <c r="B159" s="2" t="s">
        <v>311</v>
      </c>
      <c r="C159" s="1" t="s">
        <v>32</v>
      </c>
      <c r="D159" s="16">
        <v>19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f t="shared" si="36"/>
        <v>0</v>
      </c>
      <c r="V159" s="15" t="e">
        <f t="shared" si="37"/>
        <v>#DIV/0!</v>
      </c>
      <c r="W159" s="15" t="s">
        <v>32</v>
      </c>
    </row>
    <row r="160" spans="1:23" ht="47.25">
      <c r="A160" s="1" t="s">
        <v>32</v>
      </c>
      <c r="B160" s="2" t="s">
        <v>312</v>
      </c>
      <c r="C160" s="1" t="s">
        <v>32</v>
      </c>
      <c r="D160" s="16">
        <v>40.655999999999999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3.9079999999999999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f t="shared" si="36"/>
        <v>3.9079999999999999</v>
      </c>
      <c r="V160" s="15" t="e">
        <f t="shared" si="37"/>
        <v>#DIV/0!</v>
      </c>
      <c r="W160" s="15" t="s">
        <v>32</v>
      </c>
    </row>
    <row r="161" spans="1:23" ht="31.5">
      <c r="A161" s="1" t="s">
        <v>32</v>
      </c>
      <c r="B161" s="2" t="s">
        <v>313</v>
      </c>
      <c r="C161" s="1" t="s">
        <v>32</v>
      </c>
      <c r="D161" s="16">
        <v>22.333333333333336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8.6449999999999996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f t="shared" si="36"/>
        <v>8.6449999999999996</v>
      </c>
      <c r="V161" s="15" t="e">
        <f t="shared" si="37"/>
        <v>#DIV/0!</v>
      </c>
      <c r="W161" s="15" t="s">
        <v>32</v>
      </c>
    </row>
    <row r="162" spans="1:23" ht="47.25">
      <c r="A162" s="1" t="s">
        <v>32</v>
      </c>
      <c r="B162" s="2" t="s">
        <v>314</v>
      </c>
      <c r="C162" s="1" t="s">
        <v>32</v>
      </c>
      <c r="D162" s="16">
        <v>60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f t="shared" si="36"/>
        <v>0</v>
      </c>
      <c r="V162" s="15" t="e">
        <f t="shared" si="37"/>
        <v>#DIV/0!</v>
      </c>
      <c r="W162" s="15" t="s">
        <v>32</v>
      </c>
    </row>
    <row r="163" spans="1:23" ht="63">
      <c r="A163" s="1" t="s">
        <v>32</v>
      </c>
      <c r="B163" s="2" t="s">
        <v>315</v>
      </c>
      <c r="C163" s="1" t="s">
        <v>32</v>
      </c>
      <c r="D163" s="16">
        <v>19.589333333333336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f t="shared" si="36"/>
        <v>0</v>
      </c>
      <c r="V163" s="15" t="e">
        <f t="shared" si="37"/>
        <v>#DIV/0!</v>
      </c>
      <c r="W163" s="15" t="s">
        <v>32</v>
      </c>
    </row>
    <row r="164" spans="1:23" ht="31.5">
      <c r="A164" s="1" t="s">
        <v>32</v>
      </c>
      <c r="B164" s="2" t="s">
        <v>316</v>
      </c>
      <c r="C164" s="1" t="s">
        <v>32</v>
      </c>
      <c r="D164" s="16">
        <v>157.33333333333334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50.136000000000003</v>
      </c>
      <c r="N164" s="15">
        <v>0</v>
      </c>
      <c r="O164" s="15">
        <v>0</v>
      </c>
      <c r="P164" s="15">
        <v>18.114000000000001</v>
      </c>
      <c r="Q164" s="15">
        <v>0</v>
      </c>
      <c r="R164" s="15">
        <v>0</v>
      </c>
      <c r="S164" s="15">
        <v>0</v>
      </c>
      <c r="T164" s="15">
        <v>0</v>
      </c>
      <c r="U164" s="15">
        <f t="shared" si="36"/>
        <v>50.136000000000003</v>
      </c>
      <c r="V164" s="15" t="e">
        <f t="shared" si="37"/>
        <v>#DIV/0!</v>
      </c>
      <c r="W164" s="15" t="s">
        <v>32</v>
      </c>
    </row>
    <row r="165" spans="1:23" ht="47.25">
      <c r="A165" s="1" t="s">
        <v>32</v>
      </c>
      <c r="B165" s="2" t="s">
        <v>317</v>
      </c>
      <c r="C165" s="1" t="s">
        <v>32</v>
      </c>
      <c r="D165" s="16">
        <v>133.33333333333334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49.168999999999997</v>
      </c>
      <c r="N165" s="15">
        <v>0</v>
      </c>
      <c r="O165" s="15">
        <v>0</v>
      </c>
      <c r="P165" s="15">
        <v>53.176000000000002</v>
      </c>
      <c r="Q165" s="15">
        <v>0</v>
      </c>
      <c r="R165" s="15">
        <v>0</v>
      </c>
      <c r="S165" s="15">
        <v>0</v>
      </c>
      <c r="T165" s="15">
        <v>0</v>
      </c>
      <c r="U165" s="15">
        <f t="shared" si="36"/>
        <v>49.168999999999997</v>
      </c>
      <c r="V165" s="15" t="e">
        <f t="shared" si="37"/>
        <v>#DIV/0!</v>
      </c>
      <c r="W165" s="15" t="s">
        <v>32</v>
      </c>
    </row>
    <row r="166" spans="1:23">
      <c r="A166" s="1" t="s">
        <v>32</v>
      </c>
      <c r="B166" s="2" t="s">
        <v>318</v>
      </c>
      <c r="C166" s="1" t="s">
        <v>32</v>
      </c>
      <c r="D166" s="16">
        <v>7.3666666666666671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f t="shared" si="36"/>
        <v>0</v>
      </c>
      <c r="V166" s="15" t="e">
        <f t="shared" si="37"/>
        <v>#DIV/0!</v>
      </c>
      <c r="W166" s="15" t="s">
        <v>32</v>
      </c>
    </row>
    <row r="167" spans="1:23" ht="31.5">
      <c r="A167" s="1" t="s">
        <v>32</v>
      </c>
      <c r="B167" s="2" t="s">
        <v>319</v>
      </c>
      <c r="C167" s="1" t="s">
        <v>32</v>
      </c>
      <c r="D167" s="16">
        <v>18.333333333333336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8.3179999999999996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f t="shared" si="36"/>
        <v>8.3179999999999996</v>
      </c>
      <c r="V167" s="15" t="e">
        <f t="shared" si="37"/>
        <v>#DIV/0!</v>
      </c>
      <c r="W167" s="15" t="s">
        <v>32</v>
      </c>
    </row>
    <row r="168" spans="1:23" ht="47.25">
      <c r="A168" s="1" t="s">
        <v>32</v>
      </c>
      <c r="B168" s="2" t="s">
        <v>320</v>
      </c>
      <c r="C168" s="1" t="s">
        <v>32</v>
      </c>
      <c r="D168" s="16">
        <v>116.28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f t="shared" si="36"/>
        <v>0</v>
      </c>
      <c r="V168" s="15" t="e">
        <f t="shared" si="37"/>
        <v>#DIV/0!</v>
      </c>
      <c r="W168" s="15" t="s">
        <v>32</v>
      </c>
    </row>
    <row r="169" spans="1:23" ht="47.25">
      <c r="A169" s="1" t="s">
        <v>32</v>
      </c>
      <c r="B169" s="2" t="s">
        <v>321</v>
      </c>
      <c r="C169" s="1" t="s">
        <v>32</v>
      </c>
      <c r="D169" s="16">
        <v>11.679333333333334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12.448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f t="shared" si="36"/>
        <v>12.448</v>
      </c>
      <c r="V169" s="15" t="e">
        <f t="shared" si="37"/>
        <v>#DIV/0!</v>
      </c>
      <c r="W169" s="15" t="s">
        <v>32</v>
      </c>
    </row>
    <row r="170" spans="1:23" ht="47.25">
      <c r="A170" s="1" t="s">
        <v>32</v>
      </c>
      <c r="B170" s="2" t="s">
        <v>322</v>
      </c>
      <c r="C170" s="1" t="s">
        <v>32</v>
      </c>
      <c r="D170" s="16">
        <v>13.033333333333335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8.81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f t="shared" si="36"/>
        <v>8.81</v>
      </c>
      <c r="V170" s="15" t="e">
        <f t="shared" si="37"/>
        <v>#DIV/0!</v>
      </c>
      <c r="W170" s="15" t="s">
        <v>32</v>
      </c>
    </row>
    <row r="171" spans="1:23" ht="31.5">
      <c r="A171" s="1" t="s">
        <v>32</v>
      </c>
      <c r="B171" s="2" t="s">
        <v>323</v>
      </c>
      <c r="C171" s="1" t="s">
        <v>32</v>
      </c>
      <c r="D171" s="16">
        <v>18.847999999999999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f t="shared" si="36"/>
        <v>0</v>
      </c>
      <c r="V171" s="15" t="e">
        <f t="shared" si="37"/>
        <v>#DIV/0!</v>
      </c>
      <c r="W171" s="15" t="s">
        <v>32</v>
      </c>
    </row>
    <row r="172" spans="1:23" ht="47.25">
      <c r="A172" s="1" t="s">
        <v>32</v>
      </c>
      <c r="B172" s="2" t="s">
        <v>324</v>
      </c>
      <c r="C172" s="1" t="s">
        <v>32</v>
      </c>
      <c r="D172" s="16">
        <v>31.85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36.619999999999997</v>
      </c>
      <c r="N172" s="15">
        <v>2.4350000000000001</v>
      </c>
      <c r="O172" s="15">
        <v>0</v>
      </c>
      <c r="P172" s="15">
        <v>8.3699999999999992</v>
      </c>
      <c r="Q172" s="15">
        <v>0</v>
      </c>
      <c r="R172" s="15">
        <v>0</v>
      </c>
      <c r="S172" s="15">
        <v>0</v>
      </c>
      <c r="T172" s="15">
        <v>0</v>
      </c>
      <c r="U172" s="15">
        <f t="shared" si="36"/>
        <v>36.619999999999997</v>
      </c>
      <c r="V172" s="15" t="e">
        <f t="shared" si="37"/>
        <v>#DIV/0!</v>
      </c>
      <c r="W172" s="15" t="s">
        <v>32</v>
      </c>
    </row>
    <row r="173" spans="1:23" ht="31.5">
      <c r="A173" s="1" t="s">
        <v>32</v>
      </c>
      <c r="B173" s="2" t="s">
        <v>325</v>
      </c>
      <c r="C173" s="1" t="s">
        <v>32</v>
      </c>
      <c r="D173" s="16">
        <v>12.921333333333333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7.34</v>
      </c>
      <c r="N173" s="15">
        <v>6.3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f t="shared" si="36"/>
        <v>7.34</v>
      </c>
      <c r="V173" s="15" t="e">
        <f t="shared" si="37"/>
        <v>#DIV/0!</v>
      </c>
      <c r="W173" s="15" t="s">
        <v>32</v>
      </c>
    </row>
    <row r="174" spans="1:23" ht="63">
      <c r="A174" s="1" t="s">
        <v>32</v>
      </c>
      <c r="B174" s="2" t="s">
        <v>326</v>
      </c>
      <c r="C174" s="1" t="s">
        <v>32</v>
      </c>
      <c r="D174" s="16">
        <v>40.784000000000006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f t="shared" si="36"/>
        <v>0</v>
      </c>
      <c r="V174" s="15" t="e">
        <f t="shared" si="37"/>
        <v>#DIV/0!</v>
      </c>
      <c r="W174" s="15" t="s">
        <v>32</v>
      </c>
    </row>
    <row r="175" spans="1:23" ht="31.5">
      <c r="A175" s="1" t="s">
        <v>32</v>
      </c>
      <c r="B175" s="2" t="s">
        <v>327</v>
      </c>
      <c r="C175" s="1" t="s">
        <v>32</v>
      </c>
      <c r="D175" s="16">
        <v>27.385666666666669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f t="shared" si="36"/>
        <v>0</v>
      </c>
      <c r="V175" s="15" t="e">
        <f t="shared" si="37"/>
        <v>#DIV/0!</v>
      </c>
      <c r="W175" s="15" t="s">
        <v>32</v>
      </c>
    </row>
    <row r="176" spans="1:23" ht="31.5">
      <c r="A176" s="1" t="s">
        <v>32</v>
      </c>
      <c r="B176" s="2" t="s">
        <v>45</v>
      </c>
      <c r="C176" s="1" t="s">
        <v>32</v>
      </c>
      <c r="D176" s="16">
        <v>3.8240000000000003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f t="shared" si="36"/>
        <v>0</v>
      </c>
      <c r="V176" s="15" t="e">
        <f t="shared" si="37"/>
        <v>#DIV/0!</v>
      </c>
      <c r="W176" s="15" t="s">
        <v>32</v>
      </c>
    </row>
    <row r="177" spans="1:23" ht="31.5">
      <c r="A177" s="1" t="s">
        <v>32</v>
      </c>
      <c r="B177" s="2" t="s">
        <v>328</v>
      </c>
      <c r="C177" s="1" t="s">
        <v>32</v>
      </c>
      <c r="D177" s="16">
        <v>2.149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f t="shared" si="36"/>
        <v>0</v>
      </c>
      <c r="V177" s="15" t="e">
        <f t="shared" si="37"/>
        <v>#DIV/0!</v>
      </c>
      <c r="W177" s="15" t="s">
        <v>32</v>
      </c>
    </row>
    <row r="178" spans="1:23" ht="31.5">
      <c r="A178" s="1" t="s">
        <v>32</v>
      </c>
      <c r="B178" s="2" t="s">
        <v>329</v>
      </c>
      <c r="C178" s="1" t="s">
        <v>32</v>
      </c>
      <c r="D178" s="16">
        <v>3.9760000000000004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f t="shared" si="36"/>
        <v>0</v>
      </c>
      <c r="V178" s="15" t="e">
        <f t="shared" si="37"/>
        <v>#DIV/0!</v>
      </c>
      <c r="W178" s="15" t="s">
        <v>32</v>
      </c>
    </row>
    <row r="179" spans="1:23" ht="31.5">
      <c r="A179" s="1" t="s">
        <v>32</v>
      </c>
      <c r="B179" s="2" t="s">
        <v>330</v>
      </c>
      <c r="C179" s="1" t="s">
        <v>32</v>
      </c>
      <c r="D179" s="16">
        <v>4.2990000000000004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1.8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f t="shared" si="36"/>
        <v>1.8</v>
      </c>
      <c r="V179" s="15" t="e">
        <f t="shared" si="37"/>
        <v>#DIV/0!</v>
      </c>
      <c r="W179" s="15" t="s">
        <v>32</v>
      </c>
    </row>
    <row r="180" spans="1:23" ht="31.5">
      <c r="A180" s="1" t="s">
        <v>32</v>
      </c>
      <c r="B180" s="2" t="s">
        <v>331</v>
      </c>
      <c r="C180" s="1" t="s">
        <v>32</v>
      </c>
      <c r="D180" s="16">
        <v>3.94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1.45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f t="shared" si="36"/>
        <v>1.45</v>
      </c>
      <c r="V180" s="15" t="e">
        <f t="shared" si="37"/>
        <v>#DIV/0!</v>
      </c>
      <c r="W180" s="15" t="s">
        <v>32</v>
      </c>
    </row>
    <row r="181" spans="1:23" ht="31.5">
      <c r="A181" s="1" t="s">
        <v>32</v>
      </c>
      <c r="B181" s="2" t="s">
        <v>332</v>
      </c>
      <c r="C181" s="1" t="s">
        <v>32</v>
      </c>
      <c r="D181" s="16">
        <v>1.9976666666666669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f t="shared" si="36"/>
        <v>0</v>
      </c>
      <c r="V181" s="15" t="e">
        <f t="shared" si="37"/>
        <v>#DIV/0!</v>
      </c>
      <c r="W181" s="15" t="s">
        <v>32</v>
      </c>
    </row>
    <row r="182" spans="1:23" ht="31.5">
      <c r="A182" s="1" t="s">
        <v>32</v>
      </c>
      <c r="B182" s="2" t="s">
        <v>333</v>
      </c>
      <c r="C182" s="1" t="s">
        <v>32</v>
      </c>
      <c r="D182" s="16">
        <v>2.2616666666666667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f t="shared" si="36"/>
        <v>0</v>
      </c>
      <c r="V182" s="15" t="e">
        <f t="shared" si="37"/>
        <v>#DIV/0!</v>
      </c>
      <c r="W182" s="15" t="s">
        <v>32</v>
      </c>
    </row>
    <row r="183" spans="1:23" ht="47.25">
      <c r="A183" s="1" t="s">
        <v>32</v>
      </c>
      <c r="B183" s="2" t="s">
        <v>36</v>
      </c>
      <c r="C183" s="1" t="s">
        <v>32</v>
      </c>
      <c r="D183" s="16">
        <v>84.335333333333338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f t="shared" si="36"/>
        <v>0</v>
      </c>
      <c r="V183" s="15" t="e">
        <f t="shared" si="37"/>
        <v>#DIV/0!</v>
      </c>
      <c r="W183" s="15" t="s">
        <v>32</v>
      </c>
    </row>
    <row r="184" spans="1:23" ht="63">
      <c r="A184" s="1" t="s">
        <v>32</v>
      </c>
      <c r="B184" s="2" t="s">
        <v>334</v>
      </c>
      <c r="C184" s="1" t="s">
        <v>32</v>
      </c>
      <c r="D184" s="16">
        <v>1.5983333333333334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f t="shared" si="36"/>
        <v>0</v>
      </c>
      <c r="V184" s="15" t="e">
        <f t="shared" si="37"/>
        <v>#DIV/0!</v>
      </c>
      <c r="W184" s="15" t="s">
        <v>32</v>
      </c>
    </row>
    <row r="185" spans="1:23" ht="63">
      <c r="A185" s="1" t="s">
        <v>32</v>
      </c>
      <c r="B185" s="2" t="s">
        <v>335</v>
      </c>
      <c r="C185" s="1" t="s">
        <v>32</v>
      </c>
      <c r="D185" s="16">
        <v>35.50566666666667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f t="shared" si="36"/>
        <v>0</v>
      </c>
      <c r="V185" s="15" t="e">
        <f t="shared" si="37"/>
        <v>#DIV/0!</v>
      </c>
      <c r="W185" s="15" t="s">
        <v>32</v>
      </c>
    </row>
    <row r="186" spans="1:23" ht="47.25">
      <c r="A186" s="1" t="s">
        <v>32</v>
      </c>
      <c r="B186" s="2" t="s">
        <v>336</v>
      </c>
      <c r="C186" s="1" t="s">
        <v>32</v>
      </c>
      <c r="D186" s="16">
        <v>56.666666666666671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f t="shared" si="36"/>
        <v>0</v>
      </c>
      <c r="V186" s="15" t="e">
        <f t="shared" si="37"/>
        <v>#DIV/0!</v>
      </c>
      <c r="W186" s="15" t="s">
        <v>32</v>
      </c>
    </row>
    <row r="187" spans="1:23" ht="31.5">
      <c r="A187" s="1" t="s">
        <v>32</v>
      </c>
      <c r="B187" s="2" t="s">
        <v>337</v>
      </c>
      <c r="C187" s="1" t="s">
        <v>32</v>
      </c>
      <c r="D187" s="16">
        <v>13.213333333333333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f t="shared" si="36"/>
        <v>0</v>
      </c>
      <c r="V187" s="15" t="e">
        <f t="shared" si="37"/>
        <v>#DIV/0!</v>
      </c>
      <c r="W187" s="15" t="s">
        <v>32</v>
      </c>
    </row>
    <row r="188" spans="1:23" ht="31.5">
      <c r="A188" s="1" t="s">
        <v>32</v>
      </c>
      <c r="B188" s="2" t="s">
        <v>338</v>
      </c>
      <c r="C188" s="1" t="s">
        <v>32</v>
      </c>
      <c r="D188" s="16">
        <v>1.4403333333333332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f t="shared" si="36"/>
        <v>0</v>
      </c>
      <c r="V188" s="15" t="e">
        <f t="shared" si="37"/>
        <v>#DIV/0!</v>
      </c>
      <c r="W188" s="15" t="s">
        <v>32</v>
      </c>
    </row>
    <row r="189" spans="1:23" ht="63">
      <c r="A189" s="1" t="s">
        <v>32</v>
      </c>
      <c r="B189" s="2" t="s">
        <v>339</v>
      </c>
      <c r="C189" s="1" t="s">
        <v>32</v>
      </c>
      <c r="D189" s="16">
        <v>1.2973333333333334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f t="shared" si="36"/>
        <v>0</v>
      </c>
      <c r="V189" s="15" t="e">
        <f t="shared" si="37"/>
        <v>#DIV/0!</v>
      </c>
      <c r="W189" s="15" t="s">
        <v>32</v>
      </c>
    </row>
    <row r="190" spans="1:23" ht="63">
      <c r="A190" s="1" t="s">
        <v>32</v>
      </c>
      <c r="B190" s="2" t="s">
        <v>340</v>
      </c>
      <c r="C190" s="1" t="s">
        <v>32</v>
      </c>
      <c r="D190" s="16">
        <v>4.166666666666667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f t="shared" si="36"/>
        <v>0</v>
      </c>
      <c r="V190" s="15" t="e">
        <f t="shared" si="37"/>
        <v>#DIV/0!</v>
      </c>
      <c r="W190" s="15" t="s">
        <v>32</v>
      </c>
    </row>
    <row r="191" spans="1:23" ht="47.25">
      <c r="A191" s="1" t="s">
        <v>32</v>
      </c>
      <c r="B191" s="2" t="s">
        <v>341</v>
      </c>
      <c r="C191" s="1" t="s">
        <v>32</v>
      </c>
      <c r="D191" s="16">
        <v>6.0533333333333337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f t="shared" si="36"/>
        <v>0</v>
      </c>
      <c r="V191" s="15" t="e">
        <f t="shared" si="37"/>
        <v>#DIV/0!</v>
      </c>
      <c r="W191" s="15" t="s">
        <v>32</v>
      </c>
    </row>
    <row r="192" spans="1:23" ht="78.75">
      <c r="A192" s="1" t="s">
        <v>32</v>
      </c>
      <c r="B192" s="2" t="s">
        <v>342</v>
      </c>
      <c r="C192" s="1" t="s">
        <v>32</v>
      </c>
      <c r="D192" s="16">
        <v>2.5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f t="shared" si="36"/>
        <v>0</v>
      </c>
      <c r="V192" s="15" t="e">
        <f t="shared" si="37"/>
        <v>#DIV/0!</v>
      </c>
      <c r="W192" s="15" t="s">
        <v>32</v>
      </c>
    </row>
    <row r="193" spans="1:23" ht="47.25">
      <c r="A193" s="1" t="s">
        <v>32</v>
      </c>
      <c r="B193" s="2" t="s">
        <v>343</v>
      </c>
      <c r="C193" s="1" t="s">
        <v>32</v>
      </c>
      <c r="D193" s="16">
        <v>56.768999999999998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30.876000000000001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f t="shared" si="36"/>
        <v>30.876000000000001</v>
      </c>
      <c r="V193" s="15" t="e">
        <f t="shared" si="37"/>
        <v>#DIV/0!</v>
      </c>
      <c r="W193" s="15" t="s">
        <v>32</v>
      </c>
    </row>
    <row r="194" spans="1:23" ht="31.5">
      <c r="A194" s="1" t="s">
        <v>32</v>
      </c>
      <c r="B194" s="2" t="s">
        <v>344</v>
      </c>
      <c r="C194" s="1" t="s">
        <v>32</v>
      </c>
      <c r="D194" s="16">
        <v>55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f t="shared" si="36"/>
        <v>0</v>
      </c>
      <c r="V194" s="15" t="e">
        <f t="shared" si="37"/>
        <v>#DIV/0!</v>
      </c>
      <c r="W194" s="15" t="s">
        <v>32</v>
      </c>
    </row>
    <row r="195" spans="1:23" ht="47.25">
      <c r="A195" s="1" t="s">
        <v>32</v>
      </c>
      <c r="B195" s="2" t="s">
        <v>345</v>
      </c>
      <c r="C195" s="1" t="s">
        <v>32</v>
      </c>
      <c r="D195" s="16">
        <v>1.05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f t="shared" si="36"/>
        <v>0</v>
      </c>
      <c r="V195" s="15" t="e">
        <f t="shared" si="37"/>
        <v>#DIV/0!</v>
      </c>
      <c r="W195" s="15" t="s">
        <v>32</v>
      </c>
    </row>
    <row r="196" spans="1:23" ht="31.5">
      <c r="A196" s="1" t="s">
        <v>32</v>
      </c>
      <c r="B196" s="2" t="s">
        <v>346</v>
      </c>
      <c r="C196" s="1" t="s">
        <v>32</v>
      </c>
      <c r="D196" s="16">
        <v>1.1333333333333335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f t="shared" si="36"/>
        <v>0</v>
      </c>
      <c r="V196" s="15" t="e">
        <f t="shared" si="37"/>
        <v>#DIV/0!</v>
      </c>
      <c r="W196" s="15" t="s">
        <v>32</v>
      </c>
    </row>
    <row r="197" spans="1:23" ht="47.25">
      <c r="A197" s="1" t="s">
        <v>32</v>
      </c>
      <c r="B197" s="2" t="s">
        <v>347</v>
      </c>
      <c r="C197" s="1" t="s">
        <v>32</v>
      </c>
      <c r="D197" s="16">
        <v>1.9039999999999999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f t="shared" si="36"/>
        <v>0</v>
      </c>
      <c r="V197" s="15" t="e">
        <f t="shared" si="37"/>
        <v>#DIV/0!</v>
      </c>
      <c r="W197" s="15" t="s">
        <v>32</v>
      </c>
    </row>
    <row r="198" spans="1:23" ht="63">
      <c r="A198" s="1" t="s">
        <v>32</v>
      </c>
      <c r="B198" s="2" t="s">
        <v>348</v>
      </c>
      <c r="C198" s="1" t="s">
        <v>32</v>
      </c>
      <c r="D198" s="16">
        <v>24.306000000000001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f t="shared" si="36"/>
        <v>0</v>
      </c>
      <c r="V198" s="15" t="e">
        <f t="shared" si="37"/>
        <v>#DIV/0!</v>
      </c>
      <c r="W198" s="15" t="s">
        <v>32</v>
      </c>
    </row>
    <row r="199" spans="1:23" ht="47.25">
      <c r="A199" s="1" t="s">
        <v>32</v>
      </c>
      <c r="B199" s="2" t="s">
        <v>349</v>
      </c>
      <c r="C199" s="1" t="s">
        <v>32</v>
      </c>
      <c r="D199" s="16">
        <v>0.85133333333333339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f t="shared" si="36"/>
        <v>0</v>
      </c>
      <c r="V199" s="15" t="e">
        <f t="shared" si="37"/>
        <v>#DIV/0!</v>
      </c>
      <c r="W199" s="15" t="s">
        <v>32</v>
      </c>
    </row>
    <row r="200" spans="1:23" ht="31.5">
      <c r="A200" s="1" t="s">
        <v>32</v>
      </c>
      <c r="B200" s="2" t="s">
        <v>350</v>
      </c>
      <c r="C200" s="1" t="s">
        <v>32</v>
      </c>
      <c r="D200" s="16">
        <v>1.0333333333333334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f t="shared" si="36"/>
        <v>0</v>
      </c>
      <c r="V200" s="15" t="e">
        <f t="shared" si="37"/>
        <v>#DIV/0!</v>
      </c>
      <c r="W200" s="15" t="s">
        <v>32</v>
      </c>
    </row>
    <row r="201" spans="1:23" ht="47.25">
      <c r="A201" s="1" t="s">
        <v>32</v>
      </c>
      <c r="B201" s="2" t="s">
        <v>351</v>
      </c>
      <c r="C201" s="1" t="s">
        <v>32</v>
      </c>
      <c r="D201" s="16">
        <v>1.6203333333333334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f t="shared" si="36"/>
        <v>0</v>
      </c>
      <c r="V201" s="15" t="e">
        <f t="shared" si="37"/>
        <v>#DIV/0!</v>
      </c>
      <c r="W201" s="15" t="s">
        <v>32</v>
      </c>
    </row>
    <row r="202" spans="1:23" ht="31.5">
      <c r="A202" s="1" t="s">
        <v>32</v>
      </c>
      <c r="B202" s="2" t="s">
        <v>352</v>
      </c>
      <c r="C202" s="1" t="s">
        <v>32</v>
      </c>
      <c r="D202" s="16">
        <v>30.423333333333336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f t="shared" si="36"/>
        <v>0</v>
      </c>
      <c r="V202" s="15" t="e">
        <f t="shared" si="37"/>
        <v>#DIV/0!</v>
      </c>
      <c r="W202" s="15" t="s">
        <v>32</v>
      </c>
    </row>
    <row r="203" spans="1:23" ht="63">
      <c r="A203" s="1" t="s">
        <v>32</v>
      </c>
      <c r="B203" s="2" t="s">
        <v>353</v>
      </c>
      <c r="C203" s="1" t="s">
        <v>32</v>
      </c>
      <c r="D203" s="16">
        <v>7.6766666666666667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f t="shared" si="36"/>
        <v>0</v>
      </c>
      <c r="V203" s="15" t="e">
        <f t="shared" si="37"/>
        <v>#DIV/0!</v>
      </c>
      <c r="W203" s="15" t="s">
        <v>32</v>
      </c>
    </row>
    <row r="204" spans="1:23" ht="47.25">
      <c r="A204" s="1" t="s">
        <v>32</v>
      </c>
      <c r="B204" s="2" t="s">
        <v>354</v>
      </c>
      <c r="C204" s="1" t="s">
        <v>32</v>
      </c>
      <c r="D204" s="16">
        <v>184.33333333333334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85.728999999999999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f t="shared" si="36"/>
        <v>85.728999999999999</v>
      </c>
      <c r="V204" s="15" t="e">
        <f t="shared" si="37"/>
        <v>#DIV/0!</v>
      </c>
      <c r="W204" s="15" t="s">
        <v>32</v>
      </c>
    </row>
    <row r="205" spans="1:23" ht="31.5">
      <c r="A205" s="1" t="s">
        <v>32</v>
      </c>
      <c r="B205" s="2" t="s">
        <v>355</v>
      </c>
      <c r="C205" s="1" t="s">
        <v>32</v>
      </c>
      <c r="D205" s="16">
        <v>10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f t="shared" si="36"/>
        <v>0</v>
      </c>
      <c r="V205" s="15" t="e">
        <f t="shared" si="37"/>
        <v>#DIV/0!</v>
      </c>
      <c r="W205" s="15" t="s">
        <v>32</v>
      </c>
    </row>
    <row r="206" spans="1:23" ht="47.25">
      <c r="A206" s="1" t="s">
        <v>32</v>
      </c>
      <c r="B206" s="2" t="s">
        <v>356</v>
      </c>
      <c r="C206" s="1" t="s">
        <v>32</v>
      </c>
      <c r="D206" s="16">
        <v>2.3333333333333335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f t="shared" si="36"/>
        <v>0</v>
      </c>
      <c r="V206" s="15" t="e">
        <f t="shared" si="37"/>
        <v>#DIV/0!</v>
      </c>
      <c r="W206" s="15" t="s">
        <v>32</v>
      </c>
    </row>
    <row r="207" spans="1:23">
      <c r="A207" s="1" t="s">
        <v>32</v>
      </c>
      <c r="B207" s="2" t="s">
        <v>357</v>
      </c>
      <c r="C207" s="1" t="s">
        <v>32</v>
      </c>
      <c r="D207" s="16">
        <v>35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f t="shared" si="36"/>
        <v>0</v>
      </c>
      <c r="V207" s="15" t="e">
        <f t="shared" si="37"/>
        <v>#DIV/0!</v>
      </c>
      <c r="W207" s="15" t="s">
        <v>32</v>
      </c>
    </row>
    <row r="208" spans="1:23">
      <c r="A208" s="1" t="s">
        <v>32</v>
      </c>
      <c r="B208" s="2" t="s">
        <v>358</v>
      </c>
      <c r="C208" s="1" t="s">
        <v>32</v>
      </c>
      <c r="D208" s="16">
        <v>10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f t="shared" si="36"/>
        <v>0</v>
      </c>
      <c r="V208" s="15" t="e">
        <f t="shared" si="37"/>
        <v>#DIV/0!</v>
      </c>
      <c r="W208" s="15" t="s">
        <v>32</v>
      </c>
    </row>
    <row r="209" spans="1:23">
      <c r="A209" s="1" t="s">
        <v>32</v>
      </c>
      <c r="B209" s="2" t="s">
        <v>359</v>
      </c>
      <c r="C209" s="1" t="s">
        <v>32</v>
      </c>
      <c r="D209" s="16">
        <v>88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f t="shared" si="36"/>
        <v>0</v>
      </c>
      <c r="V209" s="15" t="e">
        <f t="shared" si="37"/>
        <v>#DIV/0!</v>
      </c>
      <c r="W209" s="15" t="s">
        <v>32</v>
      </c>
    </row>
    <row r="210" spans="1:23" ht="31.5">
      <c r="A210" s="1" t="s">
        <v>32</v>
      </c>
      <c r="B210" s="2" t="s">
        <v>360</v>
      </c>
      <c r="C210" s="1" t="s">
        <v>32</v>
      </c>
      <c r="D210" s="16">
        <v>5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f t="shared" si="36"/>
        <v>0</v>
      </c>
      <c r="V210" s="15" t="e">
        <f t="shared" si="37"/>
        <v>#DIV/0!</v>
      </c>
      <c r="W210" s="15" t="s">
        <v>32</v>
      </c>
    </row>
    <row r="211" spans="1:23" ht="31.5">
      <c r="A211" s="1" t="s">
        <v>32</v>
      </c>
      <c r="B211" s="2" t="s">
        <v>361</v>
      </c>
      <c r="C211" s="1" t="s">
        <v>32</v>
      </c>
      <c r="D211" s="16">
        <v>17.5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f t="shared" si="36"/>
        <v>0</v>
      </c>
      <c r="V211" s="15" t="e">
        <f t="shared" si="37"/>
        <v>#DIV/0!</v>
      </c>
      <c r="W211" s="15" t="s">
        <v>32</v>
      </c>
    </row>
    <row r="212" spans="1:23" ht="47.25">
      <c r="A212" s="1" t="s">
        <v>32</v>
      </c>
      <c r="B212" s="2" t="s">
        <v>362</v>
      </c>
      <c r="C212" s="1" t="s">
        <v>32</v>
      </c>
      <c r="D212" s="16">
        <v>20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f t="shared" si="36"/>
        <v>0</v>
      </c>
      <c r="V212" s="15" t="e">
        <f t="shared" si="37"/>
        <v>#DIV/0!</v>
      </c>
      <c r="W212" s="15" t="s">
        <v>32</v>
      </c>
    </row>
    <row r="213" spans="1:23" ht="47.25">
      <c r="A213" s="1" t="s">
        <v>32</v>
      </c>
      <c r="B213" s="2" t="s">
        <v>363</v>
      </c>
      <c r="C213" s="1" t="s">
        <v>32</v>
      </c>
      <c r="D213" s="16">
        <v>2.5666666666666669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f t="shared" si="36"/>
        <v>0</v>
      </c>
      <c r="V213" s="15" t="e">
        <f t="shared" si="37"/>
        <v>#DIV/0!</v>
      </c>
      <c r="W213" s="15" t="s">
        <v>32</v>
      </c>
    </row>
    <row r="214" spans="1:23" ht="31.5">
      <c r="A214" s="1" t="s">
        <v>32</v>
      </c>
      <c r="B214" s="2" t="s">
        <v>364</v>
      </c>
      <c r="C214" s="1" t="s">
        <v>32</v>
      </c>
      <c r="D214" s="16">
        <v>0.25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0.23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f t="shared" ref="U214:U277" si="38">M214-F214</f>
        <v>0.23</v>
      </c>
      <c r="V214" s="15" t="e">
        <f t="shared" ref="V214:V277" si="39">(M214/F214)*100</f>
        <v>#DIV/0!</v>
      </c>
      <c r="W214" s="15" t="s">
        <v>32</v>
      </c>
    </row>
    <row r="215" spans="1:23" ht="47.25">
      <c r="A215" s="1" t="s">
        <v>32</v>
      </c>
      <c r="B215" s="2" t="s">
        <v>365</v>
      </c>
      <c r="C215" s="1" t="s">
        <v>32</v>
      </c>
      <c r="D215" s="16">
        <v>0.28000000000000003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0.06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f t="shared" si="38"/>
        <v>0.06</v>
      </c>
      <c r="V215" s="15" t="e">
        <f t="shared" si="39"/>
        <v>#DIV/0!</v>
      </c>
      <c r="W215" s="15" t="s">
        <v>32</v>
      </c>
    </row>
    <row r="216" spans="1:23" ht="31.5">
      <c r="A216" s="1" t="s">
        <v>32</v>
      </c>
      <c r="B216" s="2" t="s">
        <v>366</v>
      </c>
      <c r="C216" s="1" t="s">
        <v>32</v>
      </c>
      <c r="D216" s="16">
        <v>8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4.16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f t="shared" si="38"/>
        <v>4.16</v>
      </c>
      <c r="V216" s="15" t="e">
        <f t="shared" si="39"/>
        <v>#DIV/0!</v>
      </c>
      <c r="W216" s="15" t="s">
        <v>32</v>
      </c>
    </row>
    <row r="217" spans="1:23" ht="47.25">
      <c r="A217" s="1" t="s">
        <v>32</v>
      </c>
      <c r="B217" s="2" t="s">
        <v>367</v>
      </c>
      <c r="C217" s="1" t="s">
        <v>32</v>
      </c>
      <c r="D217" s="16">
        <v>7.4999999999999997E-2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0.05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f t="shared" si="38"/>
        <v>0.05</v>
      </c>
      <c r="V217" s="15" t="e">
        <f t="shared" si="39"/>
        <v>#DIV/0!</v>
      </c>
      <c r="W217" s="15" t="s">
        <v>32</v>
      </c>
    </row>
    <row r="218" spans="1:23" ht="47.25">
      <c r="A218" s="1" t="s">
        <v>32</v>
      </c>
      <c r="B218" s="2" t="s">
        <v>368</v>
      </c>
      <c r="C218" s="1" t="s">
        <v>32</v>
      </c>
      <c r="D218" s="16">
        <v>16.166666666666668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f t="shared" si="38"/>
        <v>0</v>
      </c>
      <c r="V218" s="15" t="e">
        <f t="shared" si="39"/>
        <v>#DIV/0!</v>
      </c>
      <c r="W218" s="15" t="s">
        <v>32</v>
      </c>
    </row>
    <row r="219" spans="1:23" ht="47.25">
      <c r="A219" s="1" t="s">
        <v>32</v>
      </c>
      <c r="B219" s="2" t="s">
        <v>369</v>
      </c>
      <c r="C219" s="1" t="s">
        <v>32</v>
      </c>
      <c r="D219" s="16">
        <v>5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f t="shared" si="38"/>
        <v>0</v>
      </c>
      <c r="V219" s="15" t="e">
        <f t="shared" si="39"/>
        <v>#DIV/0!</v>
      </c>
      <c r="W219" s="15" t="s">
        <v>32</v>
      </c>
    </row>
    <row r="220" spans="1:23" ht="78.75">
      <c r="A220" s="1" t="s">
        <v>32</v>
      </c>
      <c r="B220" s="2" t="s">
        <v>370</v>
      </c>
      <c r="C220" s="1" t="s">
        <v>32</v>
      </c>
      <c r="D220" s="16">
        <v>167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18.059999999999999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f t="shared" si="38"/>
        <v>18.059999999999999</v>
      </c>
      <c r="V220" s="15" t="e">
        <f t="shared" si="39"/>
        <v>#DIV/0!</v>
      </c>
      <c r="W220" s="15" t="s">
        <v>32</v>
      </c>
    </row>
    <row r="221" spans="1:23" ht="47.25">
      <c r="A221" s="1" t="s">
        <v>32</v>
      </c>
      <c r="B221" s="2" t="s">
        <v>371</v>
      </c>
      <c r="C221" s="1" t="s">
        <v>32</v>
      </c>
      <c r="D221" s="16">
        <v>18.333333333333336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f t="shared" si="38"/>
        <v>0</v>
      </c>
      <c r="V221" s="15" t="e">
        <f t="shared" si="39"/>
        <v>#DIV/0!</v>
      </c>
      <c r="W221" s="15" t="s">
        <v>32</v>
      </c>
    </row>
    <row r="222" spans="1:23" ht="31.5">
      <c r="A222" s="1" t="s">
        <v>32</v>
      </c>
      <c r="B222" s="2" t="s">
        <v>372</v>
      </c>
      <c r="C222" s="1" t="s">
        <v>32</v>
      </c>
      <c r="D222" s="16">
        <v>4.9666666666666668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2.69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f t="shared" si="38"/>
        <v>2.69</v>
      </c>
      <c r="V222" s="15" t="e">
        <f t="shared" si="39"/>
        <v>#DIV/0!</v>
      </c>
      <c r="W222" s="15" t="s">
        <v>32</v>
      </c>
    </row>
    <row r="223" spans="1:23" ht="31.5">
      <c r="A223" s="1" t="s">
        <v>32</v>
      </c>
      <c r="B223" s="2" t="s">
        <v>373</v>
      </c>
      <c r="C223" s="1" t="s">
        <v>32</v>
      </c>
      <c r="D223" s="16">
        <v>7.0000000000000009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4.09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f t="shared" si="38"/>
        <v>4.09</v>
      </c>
      <c r="V223" s="15" t="e">
        <f t="shared" si="39"/>
        <v>#DIV/0!</v>
      </c>
      <c r="W223" s="15" t="s">
        <v>32</v>
      </c>
    </row>
    <row r="224" spans="1:23" ht="63">
      <c r="A224" s="1" t="s">
        <v>32</v>
      </c>
      <c r="B224" s="2" t="s">
        <v>374</v>
      </c>
      <c r="C224" s="1" t="s">
        <v>32</v>
      </c>
      <c r="D224" s="16">
        <v>29.333333333333336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25.63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f t="shared" si="38"/>
        <v>25.63</v>
      </c>
      <c r="V224" s="15" t="e">
        <f t="shared" si="39"/>
        <v>#DIV/0!</v>
      </c>
      <c r="W224" s="15" t="s">
        <v>32</v>
      </c>
    </row>
    <row r="225" spans="1:23" ht="47.25">
      <c r="A225" s="1" t="s">
        <v>32</v>
      </c>
      <c r="B225" s="2" t="s">
        <v>375</v>
      </c>
      <c r="C225" s="1" t="s">
        <v>32</v>
      </c>
      <c r="D225" s="16">
        <v>21.033333333333331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11.63</v>
      </c>
      <c r="N225" s="15">
        <v>0</v>
      </c>
      <c r="O225" s="15">
        <v>0</v>
      </c>
      <c r="P225" s="15">
        <v>4.34</v>
      </c>
      <c r="Q225" s="15">
        <v>0</v>
      </c>
      <c r="R225" s="15">
        <v>0</v>
      </c>
      <c r="S225" s="15">
        <v>0</v>
      </c>
      <c r="T225" s="15">
        <v>0</v>
      </c>
      <c r="U225" s="15">
        <f t="shared" si="38"/>
        <v>11.63</v>
      </c>
      <c r="V225" s="15" t="e">
        <f t="shared" si="39"/>
        <v>#DIV/0!</v>
      </c>
      <c r="W225" s="15" t="s">
        <v>32</v>
      </c>
    </row>
    <row r="226" spans="1:23" ht="31.5">
      <c r="A226" s="1" t="s">
        <v>32</v>
      </c>
      <c r="B226" s="2" t="s">
        <v>376</v>
      </c>
      <c r="C226" s="1" t="s">
        <v>32</v>
      </c>
      <c r="D226" s="16">
        <v>71.88333333333334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38.68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f t="shared" si="38"/>
        <v>38.68</v>
      </c>
      <c r="V226" s="15" t="e">
        <f t="shared" si="39"/>
        <v>#DIV/0!</v>
      </c>
      <c r="W226" s="15" t="s">
        <v>32</v>
      </c>
    </row>
    <row r="227" spans="1:23" ht="47.25">
      <c r="A227" s="1" t="s">
        <v>32</v>
      </c>
      <c r="B227" s="2" t="s">
        <v>377</v>
      </c>
      <c r="C227" s="1" t="s">
        <v>32</v>
      </c>
      <c r="D227" s="16">
        <v>5.8333333333333339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2.48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f t="shared" si="38"/>
        <v>2.48</v>
      </c>
      <c r="V227" s="15" t="e">
        <f t="shared" si="39"/>
        <v>#DIV/0!</v>
      </c>
      <c r="W227" s="15" t="s">
        <v>32</v>
      </c>
    </row>
    <row r="228" spans="1:23" ht="63">
      <c r="A228" s="1" t="s">
        <v>32</v>
      </c>
      <c r="B228" s="2" t="s">
        <v>378</v>
      </c>
      <c r="C228" s="1" t="s">
        <v>32</v>
      </c>
      <c r="D228" s="16">
        <v>1.5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0.93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f t="shared" si="38"/>
        <v>0.93</v>
      </c>
      <c r="V228" s="15" t="e">
        <f t="shared" si="39"/>
        <v>#DIV/0!</v>
      </c>
      <c r="W228" s="15" t="s">
        <v>32</v>
      </c>
    </row>
    <row r="229" spans="1:23" ht="47.25">
      <c r="A229" s="1" t="s">
        <v>32</v>
      </c>
      <c r="B229" s="2" t="s">
        <v>379</v>
      </c>
      <c r="C229" s="1" t="s">
        <v>32</v>
      </c>
      <c r="D229" s="16">
        <v>3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0.87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f t="shared" si="38"/>
        <v>0.87</v>
      </c>
      <c r="V229" s="15" t="e">
        <f t="shared" si="39"/>
        <v>#DIV/0!</v>
      </c>
      <c r="W229" s="15" t="s">
        <v>32</v>
      </c>
    </row>
    <row r="230" spans="1:23" ht="47.25">
      <c r="A230" s="1" t="s">
        <v>32</v>
      </c>
      <c r="B230" s="2" t="s">
        <v>380</v>
      </c>
      <c r="C230" s="1" t="s">
        <v>32</v>
      </c>
      <c r="D230" s="16">
        <v>3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0.87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f t="shared" si="38"/>
        <v>0.87</v>
      </c>
      <c r="V230" s="15" t="e">
        <f t="shared" si="39"/>
        <v>#DIV/0!</v>
      </c>
      <c r="W230" s="15" t="s">
        <v>32</v>
      </c>
    </row>
    <row r="231" spans="1:23" ht="31.5">
      <c r="A231" s="1" t="s">
        <v>32</v>
      </c>
      <c r="B231" s="2" t="s">
        <v>381</v>
      </c>
      <c r="C231" s="1" t="s">
        <v>32</v>
      </c>
      <c r="D231" s="16">
        <v>1.5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0.85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f t="shared" si="38"/>
        <v>0.85</v>
      </c>
      <c r="V231" s="15" t="e">
        <f t="shared" si="39"/>
        <v>#DIV/0!</v>
      </c>
      <c r="W231" s="15" t="s">
        <v>32</v>
      </c>
    </row>
    <row r="232" spans="1:23" ht="47.25">
      <c r="A232" s="1" t="s">
        <v>32</v>
      </c>
      <c r="B232" s="2" t="s">
        <v>382</v>
      </c>
      <c r="C232" s="1" t="s">
        <v>32</v>
      </c>
      <c r="D232" s="16">
        <v>1.5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0.92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f t="shared" si="38"/>
        <v>0.92</v>
      </c>
      <c r="V232" s="15" t="e">
        <f t="shared" si="39"/>
        <v>#DIV/0!</v>
      </c>
      <c r="W232" s="15" t="s">
        <v>32</v>
      </c>
    </row>
    <row r="233" spans="1:23" ht="63">
      <c r="A233" s="1" t="s">
        <v>32</v>
      </c>
      <c r="B233" s="2" t="s">
        <v>383</v>
      </c>
      <c r="C233" s="1" t="s">
        <v>32</v>
      </c>
      <c r="D233" s="16">
        <v>2.2999999999999998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1.1000000000000001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f t="shared" si="38"/>
        <v>1.1000000000000001</v>
      </c>
      <c r="V233" s="15" t="e">
        <f t="shared" si="39"/>
        <v>#DIV/0!</v>
      </c>
      <c r="W233" s="15" t="s">
        <v>32</v>
      </c>
    </row>
    <row r="234" spans="1:23" ht="31.5">
      <c r="A234" s="1" t="s">
        <v>32</v>
      </c>
      <c r="B234" s="2" t="s">
        <v>384</v>
      </c>
      <c r="C234" s="1" t="s">
        <v>32</v>
      </c>
      <c r="D234" s="16">
        <v>117.5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50.64</v>
      </c>
      <c r="N234" s="15">
        <v>15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f t="shared" si="38"/>
        <v>50.64</v>
      </c>
      <c r="V234" s="15" t="e">
        <f t="shared" si="39"/>
        <v>#DIV/0!</v>
      </c>
      <c r="W234" s="15" t="s">
        <v>32</v>
      </c>
    </row>
    <row r="235" spans="1:23" ht="47.25">
      <c r="A235" s="1" t="s">
        <v>32</v>
      </c>
      <c r="B235" s="2" t="s">
        <v>385</v>
      </c>
      <c r="C235" s="1" t="s">
        <v>32</v>
      </c>
      <c r="D235" s="16">
        <v>13.733333333333334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f t="shared" si="38"/>
        <v>0</v>
      </c>
      <c r="V235" s="15" t="e">
        <f t="shared" si="39"/>
        <v>#DIV/0!</v>
      </c>
      <c r="W235" s="15" t="s">
        <v>32</v>
      </c>
    </row>
    <row r="236" spans="1:23" ht="78.75">
      <c r="A236" s="1" t="s">
        <v>32</v>
      </c>
      <c r="B236" s="2" t="s">
        <v>386</v>
      </c>
      <c r="C236" s="1" t="s">
        <v>32</v>
      </c>
      <c r="D236" s="16">
        <v>0.1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0.04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f t="shared" si="38"/>
        <v>0.04</v>
      </c>
      <c r="V236" s="15" t="e">
        <f t="shared" si="39"/>
        <v>#DIV/0!</v>
      </c>
      <c r="W236" s="15" t="s">
        <v>32</v>
      </c>
    </row>
    <row r="237" spans="1:23" ht="47.25">
      <c r="A237" s="1" t="s">
        <v>32</v>
      </c>
      <c r="B237" s="2" t="s">
        <v>387</v>
      </c>
      <c r="C237" s="1" t="s">
        <v>32</v>
      </c>
      <c r="D237" s="16">
        <v>3.1666666666666665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1.22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f t="shared" si="38"/>
        <v>1.22</v>
      </c>
      <c r="V237" s="15" t="e">
        <f t="shared" si="39"/>
        <v>#DIV/0!</v>
      </c>
      <c r="W237" s="15" t="s">
        <v>32</v>
      </c>
    </row>
    <row r="238" spans="1:23" ht="31.5">
      <c r="A238" s="1" t="s">
        <v>32</v>
      </c>
      <c r="B238" s="2" t="s">
        <v>388</v>
      </c>
      <c r="C238" s="1" t="s">
        <v>32</v>
      </c>
      <c r="D238" s="16">
        <v>27.9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3.87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f t="shared" si="38"/>
        <v>3.87</v>
      </c>
      <c r="V238" s="15" t="e">
        <f t="shared" si="39"/>
        <v>#DIV/0!</v>
      </c>
      <c r="W238" s="15" t="s">
        <v>32</v>
      </c>
    </row>
    <row r="239" spans="1:23" ht="47.25">
      <c r="A239" s="1" t="s">
        <v>32</v>
      </c>
      <c r="B239" s="2" t="s">
        <v>389</v>
      </c>
      <c r="C239" s="1" t="s">
        <v>32</v>
      </c>
      <c r="D239" s="16">
        <v>15.166666666666666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10.87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f t="shared" si="38"/>
        <v>10.87</v>
      </c>
      <c r="V239" s="15" t="e">
        <f t="shared" si="39"/>
        <v>#DIV/0!</v>
      </c>
      <c r="W239" s="15" t="s">
        <v>32</v>
      </c>
    </row>
    <row r="240" spans="1:23" ht="31.5">
      <c r="A240" s="1" t="s">
        <v>32</v>
      </c>
      <c r="B240" s="2" t="s">
        <v>390</v>
      </c>
      <c r="C240" s="1" t="s">
        <v>32</v>
      </c>
      <c r="D240" s="16">
        <v>27.213666666666665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9.68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f t="shared" si="38"/>
        <v>9.68</v>
      </c>
      <c r="V240" s="15" t="e">
        <f t="shared" si="39"/>
        <v>#DIV/0!</v>
      </c>
      <c r="W240" s="15" t="s">
        <v>32</v>
      </c>
    </row>
    <row r="241" spans="1:23" ht="126">
      <c r="A241" s="1" t="s">
        <v>32</v>
      </c>
      <c r="B241" s="2" t="s">
        <v>391</v>
      </c>
      <c r="C241" s="1" t="s">
        <v>32</v>
      </c>
      <c r="D241" s="16">
        <v>12.183333333333334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3.68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f t="shared" si="38"/>
        <v>3.68</v>
      </c>
      <c r="V241" s="15" t="e">
        <f t="shared" si="39"/>
        <v>#DIV/0!</v>
      </c>
      <c r="W241" s="15" t="s">
        <v>32</v>
      </c>
    </row>
    <row r="242" spans="1:23" ht="47.25">
      <c r="A242" s="1" t="s">
        <v>32</v>
      </c>
      <c r="B242" s="2" t="s">
        <v>392</v>
      </c>
      <c r="C242" s="1" t="s">
        <v>32</v>
      </c>
      <c r="D242" s="16">
        <v>8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0.16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f t="shared" si="38"/>
        <v>0.16</v>
      </c>
      <c r="V242" s="15" t="e">
        <f t="shared" si="39"/>
        <v>#DIV/0!</v>
      </c>
      <c r="W242" s="15" t="s">
        <v>32</v>
      </c>
    </row>
    <row r="243" spans="1:23" ht="31.5">
      <c r="A243" s="1" t="s">
        <v>32</v>
      </c>
      <c r="B243" s="2" t="s">
        <v>393</v>
      </c>
      <c r="C243" s="1" t="s">
        <v>32</v>
      </c>
      <c r="D243" s="16">
        <v>0.2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0.09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f t="shared" si="38"/>
        <v>0.09</v>
      </c>
      <c r="V243" s="15" t="e">
        <f t="shared" si="39"/>
        <v>#DIV/0!</v>
      </c>
      <c r="W243" s="15" t="s">
        <v>32</v>
      </c>
    </row>
    <row r="244" spans="1:23" ht="31.5">
      <c r="A244" s="1" t="s">
        <v>32</v>
      </c>
      <c r="B244" s="2" t="s">
        <v>394</v>
      </c>
      <c r="C244" s="1" t="s">
        <v>32</v>
      </c>
      <c r="D244" s="16">
        <v>14.333333333333334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5.69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f t="shared" si="38"/>
        <v>5.69</v>
      </c>
      <c r="V244" s="15" t="e">
        <f t="shared" si="39"/>
        <v>#DIV/0!</v>
      </c>
      <c r="W244" s="15" t="s">
        <v>32</v>
      </c>
    </row>
    <row r="245" spans="1:23" ht="47.25">
      <c r="A245" s="1" t="s">
        <v>32</v>
      </c>
      <c r="B245" s="2" t="s">
        <v>395</v>
      </c>
      <c r="C245" s="1" t="s">
        <v>32</v>
      </c>
      <c r="D245" s="16">
        <v>27.066666666666666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10.029999999999999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f t="shared" si="38"/>
        <v>10.029999999999999</v>
      </c>
      <c r="V245" s="15" t="e">
        <f t="shared" si="39"/>
        <v>#DIV/0!</v>
      </c>
      <c r="W245" s="15" t="s">
        <v>32</v>
      </c>
    </row>
    <row r="246" spans="1:23" ht="47.25">
      <c r="A246" s="1" t="s">
        <v>32</v>
      </c>
      <c r="B246" s="2" t="s">
        <v>396</v>
      </c>
      <c r="C246" s="1" t="s">
        <v>32</v>
      </c>
      <c r="D246" s="16">
        <v>27.066666666666666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10.36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f t="shared" si="38"/>
        <v>10.36</v>
      </c>
      <c r="V246" s="15" t="e">
        <f t="shared" si="39"/>
        <v>#DIV/0!</v>
      </c>
      <c r="W246" s="15" t="s">
        <v>32</v>
      </c>
    </row>
    <row r="247" spans="1:23" ht="31.5">
      <c r="A247" s="1" t="s">
        <v>32</v>
      </c>
      <c r="B247" s="2" t="s">
        <v>397</v>
      </c>
      <c r="C247" s="1" t="s">
        <v>32</v>
      </c>
      <c r="D247" s="16">
        <v>14.583333333333334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4.8600000000000003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f t="shared" si="38"/>
        <v>4.8600000000000003</v>
      </c>
      <c r="V247" s="15" t="e">
        <f t="shared" si="39"/>
        <v>#DIV/0!</v>
      </c>
      <c r="W247" s="15" t="s">
        <v>32</v>
      </c>
    </row>
    <row r="248" spans="1:23" ht="47.25">
      <c r="A248" s="1" t="s">
        <v>32</v>
      </c>
      <c r="B248" s="2" t="s">
        <v>398</v>
      </c>
      <c r="C248" s="1" t="s">
        <v>32</v>
      </c>
      <c r="D248" s="16">
        <v>3.0666666666666669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1.3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f t="shared" si="38"/>
        <v>1.3</v>
      </c>
      <c r="V248" s="15" t="e">
        <f t="shared" si="39"/>
        <v>#DIV/0!</v>
      </c>
      <c r="W248" s="15" t="s">
        <v>32</v>
      </c>
    </row>
    <row r="249" spans="1:23" ht="47.25">
      <c r="A249" s="1" t="s">
        <v>32</v>
      </c>
      <c r="B249" s="2" t="s">
        <v>399</v>
      </c>
      <c r="C249" s="1" t="s">
        <v>32</v>
      </c>
      <c r="D249" s="16">
        <v>8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f t="shared" si="38"/>
        <v>0</v>
      </c>
      <c r="V249" s="15" t="e">
        <f t="shared" si="39"/>
        <v>#DIV/0!</v>
      </c>
      <c r="W249" s="15" t="s">
        <v>32</v>
      </c>
    </row>
    <row r="250" spans="1:23" ht="47.25">
      <c r="A250" s="1" t="s">
        <v>32</v>
      </c>
      <c r="B250" s="2" t="s">
        <v>400</v>
      </c>
      <c r="C250" s="1" t="s">
        <v>32</v>
      </c>
      <c r="D250" s="16">
        <v>5.9333333333333336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f t="shared" si="38"/>
        <v>0</v>
      </c>
      <c r="V250" s="15" t="e">
        <f t="shared" si="39"/>
        <v>#DIV/0!</v>
      </c>
      <c r="W250" s="15" t="s">
        <v>32</v>
      </c>
    </row>
    <row r="251" spans="1:23" ht="31.5">
      <c r="A251" s="1" t="s">
        <v>32</v>
      </c>
      <c r="B251" s="2" t="s">
        <v>401</v>
      </c>
      <c r="C251" s="1" t="s">
        <v>32</v>
      </c>
      <c r="D251" s="16">
        <v>2.2000000000000002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f t="shared" si="38"/>
        <v>0</v>
      </c>
      <c r="V251" s="15" t="e">
        <f t="shared" si="39"/>
        <v>#DIV/0!</v>
      </c>
      <c r="W251" s="15" t="s">
        <v>32</v>
      </c>
    </row>
    <row r="252" spans="1:23" ht="31.5">
      <c r="A252" s="1" t="s">
        <v>32</v>
      </c>
      <c r="B252" s="2" t="s">
        <v>402</v>
      </c>
      <c r="C252" s="1" t="s">
        <v>32</v>
      </c>
      <c r="D252" s="16">
        <v>24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f t="shared" si="38"/>
        <v>0</v>
      </c>
      <c r="V252" s="15" t="e">
        <f t="shared" si="39"/>
        <v>#DIV/0!</v>
      </c>
      <c r="W252" s="15" t="s">
        <v>32</v>
      </c>
    </row>
    <row r="253" spans="1:23" ht="31.5">
      <c r="A253" s="1" t="s">
        <v>32</v>
      </c>
      <c r="B253" s="2" t="s">
        <v>403</v>
      </c>
      <c r="C253" s="1" t="s">
        <v>32</v>
      </c>
      <c r="D253" s="16">
        <v>9.25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f t="shared" si="38"/>
        <v>0</v>
      </c>
      <c r="V253" s="15" t="e">
        <f t="shared" si="39"/>
        <v>#DIV/0!</v>
      </c>
      <c r="W253" s="15" t="s">
        <v>32</v>
      </c>
    </row>
    <row r="254" spans="1:23" ht="31.5">
      <c r="A254" s="1" t="s">
        <v>32</v>
      </c>
      <c r="B254" s="2" t="s">
        <v>404</v>
      </c>
      <c r="C254" s="1" t="s">
        <v>32</v>
      </c>
      <c r="D254" s="16">
        <v>4.2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f t="shared" si="38"/>
        <v>0</v>
      </c>
      <c r="V254" s="15" t="e">
        <f t="shared" si="39"/>
        <v>#DIV/0!</v>
      </c>
      <c r="W254" s="15" t="s">
        <v>32</v>
      </c>
    </row>
    <row r="255" spans="1:23" ht="31.5">
      <c r="A255" s="1" t="s">
        <v>32</v>
      </c>
      <c r="B255" s="2" t="s">
        <v>405</v>
      </c>
      <c r="C255" s="1" t="s">
        <v>32</v>
      </c>
      <c r="D255" s="16">
        <v>7.391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8.39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f t="shared" si="38"/>
        <v>8.39</v>
      </c>
      <c r="V255" s="15" t="e">
        <f t="shared" si="39"/>
        <v>#DIV/0!</v>
      </c>
      <c r="W255" s="15" t="s">
        <v>32</v>
      </c>
    </row>
    <row r="256" spans="1:23" ht="47.25">
      <c r="A256" s="1" t="s">
        <v>32</v>
      </c>
      <c r="B256" s="2" t="s">
        <v>406</v>
      </c>
      <c r="C256" s="1" t="s">
        <v>32</v>
      </c>
      <c r="D256" s="16">
        <v>4.343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f t="shared" si="38"/>
        <v>0</v>
      </c>
      <c r="V256" s="15" t="e">
        <f t="shared" si="39"/>
        <v>#DIV/0!</v>
      </c>
      <c r="W256" s="15" t="s">
        <v>32</v>
      </c>
    </row>
    <row r="257" spans="1:23" ht="63">
      <c r="A257" s="1" t="s">
        <v>32</v>
      </c>
      <c r="B257" s="2" t="s">
        <v>407</v>
      </c>
      <c r="C257" s="1" t="s">
        <v>32</v>
      </c>
      <c r="D257" s="16">
        <v>18.000000000000004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f t="shared" si="38"/>
        <v>0</v>
      </c>
      <c r="V257" s="15" t="e">
        <f t="shared" si="39"/>
        <v>#DIV/0!</v>
      </c>
      <c r="W257" s="15" t="s">
        <v>32</v>
      </c>
    </row>
    <row r="258" spans="1:23" ht="63">
      <c r="A258" s="1" t="s">
        <v>32</v>
      </c>
      <c r="B258" s="2" t="s">
        <v>47</v>
      </c>
      <c r="C258" s="1" t="s">
        <v>32</v>
      </c>
      <c r="D258" s="16">
        <v>17.47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12.74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f t="shared" si="38"/>
        <v>12.74</v>
      </c>
      <c r="V258" s="15" t="e">
        <f t="shared" si="39"/>
        <v>#DIV/0!</v>
      </c>
      <c r="W258" s="15" t="s">
        <v>32</v>
      </c>
    </row>
    <row r="259" spans="1:23" ht="31.5">
      <c r="A259" s="1" t="s">
        <v>32</v>
      </c>
      <c r="B259" s="2" t="s">
        <v>408</v>
      </c>
      <c r="C259" s="1" t="s">
        <v>32</v>
      </c>
      <c r="D259" s="16">
        <v>5.3419999999999996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f t="shared" si="38"/>
        <v>0</v>
      </c>
      <c r="V259" s="15" t="e">
        <f t="shared" si="39"/>
        <v>#DIV/0!</v>
      </c>
      <c r="W259" s="15" t="s">
        <v>32</v>
      </c>
    </row>
    <row r="260" spans="1:23" ht="31.5">
      <c r="A260" s="1" t="s">
        <v>32</v>
      </c>
      <c r="B260" s="2" t="s">
        <v>409</v>
      </c>
      <c r="C260" s="1" t="s">
        <v>32</v>
      </c>
      <c r="D260" s="16">
        <v>1.6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0.31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f t="shared" si="38"/>
        <v>0.31</v>
      </c>
      <c r="V260" s="15" t="e">
        <f t="shared" si="39"/>
        <v>#DIV/0!</v>
      </c>
      <c r="W260" s="15" t="s">
        <v>32</v>
      </c>
    </row>
    <row r="261" spans="1:23" ht="47.25">
      <c r="A261" s="1" t="s">
        <v>32</v>
      </c>
      <c r="B261" s="2" t="s">
        <v>410</v>
      </c>
      <c r="C261" s="1" t="s">
        <v>32</v>
      </c>
      <c r="D261" s="16">
        <v>14.5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f t="shared" si="38"/>
        <v>0</v>
      </c>
      <c r="V261" s="15" t="e">
        <f t="shared" si="39"/>
        <v>#DIV/0!</v>
      </c>
      <c r="W261" s="15" t="s">
        <v>32</v>
      </c>
    </row>
    <row r="262" spans="1:23" ht="47.25">
      <c r="A262" s="1" t="s">
        <v>32</v>
      </c>
      <c r="B262" s="2" t="s">
        <v>411</v>
      </c>
      <c r="C262" s="1" t="s">
        <v>32</v>
      </c>
      <c r="D262" s="16">
        <v>2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f t="shared" si="38"/>
        <v>0</v>
      </c>
      <c r="V262" s="15" t="e">
        <f t="shared" si="39"/>
        <v>#DIV/0!</v>
      </c>
      <c r="W262" s="15" t="s">
        <v>32</v>
      </c>
    </row>
    <row r="263" spans="1:23" ht="31.5">
      <c r="A263" s="1" t="s">
        <v>32</v>
      </c>
      <c r="B263" s="2" t="s">
        <v>412</v>
      </c>
      <c r="C263" s="1" t="s">
        <v>32</v>
      </c>
      <c r="D263" s="16">
        <v>22.833333333333332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15.86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f t="shared" si="38"/>
        <v>15.86</v>
      </c>
      <c r="V263" s="15" t="e">
        <f t="shared" si="39"/>
        <v>#DIV/0!</v>
      </c>
      <c r="W263" s="15" t="s">
        <v>32</v>
      </c>
    </row>
    <row r="264" spans="1:23" ht="47.25">
      <c r="A264" s="1" t="s">
        <v>32</v>
      </c>
      <c r="B264" s="2" t="s">
        <v>50</v>
      </c>
      <c r="C264" s="1" t="s">
        <v>32</v>
      </c>
      <c r="D264" s="16">
        <v>23.333333333333336</v>
      </c>
      <c r="E264" s="15">
        <v>0</v>
      </c>
      <c r="F264" s="15">
        <v>0</v>
      </c>
      <c r="G264" s="15">
        <v>0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f t="shared" si="38"/>
        <v>0</v>
      </c>
      <c r="V264" s="15" t="e">
        <f t="shared" si="39"/>
        <v>#DIV/0!</v>
      </c>
      <c r="W264" s="15" t="s">
        <v>32</v>
      </c>
    </row>
    <row r="265" spans="1:23" ht="31.5">
      <c r="A265" s="1" t="s">
        <v>32</v>
      </c>
      <c r="B265" s="2" t="s">
        <v>413</v>
      </c>
      <c r="C265" s="1" t="s">
        <v>32</v>
      </c>
      <c r="D265" s="16">
        <v>600</v>
      </c>
      <c r="E265" s="15">
        <v>0</v>
      </c>
      <c r="F265" s="15">
        <v>0</v>
      </c>
      <c r="G265" s="15">
        <v>0</v>
      </c>
      <c r="H265" s="15">
        <v>0</v>
      </c>
      <c r="I265" s="15">
        <v>0</v>
      </c>
      <c r="J265" s="15">
        <v>0</v>
      </c>
      <c r="K265" s="15">
        <v>0</v>
      </c>
      <c r="L265" s="15">
        <v>0</v>
      </c>
      <c r="M265" s="15">
        <v>436.90699999999998</v>
      </c>
      <c r="N265" s="15">
        <v>80</v>
      </c>
      <c r="O265" s="15">
        <v>0</v>
      </c>
      <c r="P265" s="15">
        <v>5.1459999999999999</v>
      </c>
      <c r="Q265" s="15">
        <v>0</v>
      </c>
      <c r="R265" s="15">
        <v>0</v>
      </c>
      <c r="S265" s="15">
        <v>0</v>
      </c>
      <c r="T265" s="15">
        <v>0</v>
      </c>
      <c r="U265" s="15">
        <f t="shared" si="38"/>
        <v>436.90699999999998</v>
      </c>
      <c r="V265" s="15" t="e">
        <f t="shared" si="39"/>
        <v>#DIV/0!</v>
      </c>
      <c r="W265" s="15" t="s">
        <v>32</v>
      </c>
    </row>
    <row r="266" spans="1:23" ht="31.5">
      <c r="A266" s="1" t="s">
        <v>32</v>
      </c>
      <c r="B266" s="2" t="s">
        <v>414</v>
      </c>
      <c r="C266" s="1" t="s">
        <v>32</v>
      </c>
      <c r="D266" s="16">
        <v>46.5</v>
      </c>
      <c r="E266" s="15">
        <v>0</v>
      </c>
      <c r="F266" s="15">
        <v>0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f t="shared" si="38"/>
        <v>0</v>
      </c>
      <c r="V266" s="15" t="e">
        <f t="shared" si="39"/>
        <v>#DIV/0!</v>
      </c>
      <c r="W266" s="15" t="s">
        <v>32</v>
      </c>
    </row>
    <row r="267" spans="1:23" ht="47.25">
      <c r="A267" s="1" t="s">
        <v>32</v>
      </c>
      <c r="B267" s="2" t="s">
        <v>54</v>
      </c>
      <c r="C267" s="1" t="s">
        <v>32</v>
      </c>
      <c r="D267" s="16">
        <v>171.33333333333334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0</v>
      </c>
      <c r="K267" s="15">
        <v>0</v>
      </c>
      <c r="L267" s="15">
        <v>0</v>
      </c>
      <c r="M267" s="15">
        <v>45.17</v>
      </c>
      <c r="N267" s="15">
        <v>42.25</v>
      </c>
      <c r="O267" s="15">
        <v>0</v>
      </c>
      <c r="P267" s="15">
        <v>14.324</v>
      </c>
      <c r="Q267" s="15">
        <v>0</v>
      </c>
      <c r="R267" s="15">
        <v>0</v>
      </c>
      <c r="S267" s="15">
        <v>0</v>
      </c>
      <c r="T267" s="15">
        <v>0</v>
      </c>
      <c r="U267" s="15">
        <f t="shared" si="38"/>
        <v>45.17</v>
      </c>
      <c r="V267" s="15" t="e">
        <f t="shared" si="39"/>
        <v>#DIV/0!</v>
      </c>
      <c r="W267" s="15" t="s">
        <v>32</v>
      </c>
    </row>
    <row r="268" spans="1:23" ht="31.5">
      <c r="A268" s="1" t="s">
        <v>32</v>
      </c>
      <c r="B268" s="2" t="s">
        <v>55</v>
      </c>
      <c r="C268" s="1" t="s">
        <v>32</v>
      </c>
      <c r="D268" s="16">
        <v>47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f t="shared" si="38"/>
        <v>0</v>
      </c>
      <c r="V268" s="15" t="e">
        <f t="shared" si="39"/>
        <v>#DIV/0!</v>
      </c>
      <c r="W268" s="15" t="s">
        <v>32</v>
      </c>
    </row>
    <row r="269" spans="1:23" ht="47.25">
      <c r="A269" s="1" t="s">
        <v>32</v>
      </c>
      <c r="B269" s="2" t="s">
        <v>57</v>
      </c>
      <c r="C269" s="1" t="s">
        <v>32</v>
      </c>
      <c r="D269" s="16">
        <v>106.66666666666667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f t="shared" si="38"/>
        <v>0</v>
      </c>
      <c r="V269" s="15" t="e">
        <f t="shared" si="39"/>
        <v>#DIV/0!</v>
      </c>
      <c r="W269" s="15" t="s">
        <v>32</v>
      </c>
    </row>
    <row r="270" spans="1:23" ht="31.5">
      <c r="A270" s="1" t="s">
        <v>32</v>
      </c>
      <c r="B270" s="2" t="s">
        <v>415</v>
      </c>
      <c r="C270" s="1" t="s">
        <v>32</v>
      </c>
      <c r="D270" s="16">
        <v>33</v>
      </c>
      <c r="E270" s="15">
        <v>0</v>
      </c>
      <c r="F270" s="15">
        <v>0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20.94</v>
      </c>
      <c r="N270" s="15">
        <v>3.78</v>
      </c>
      <c r="O270" s="15">
        <v>0</v>
      </c>
      <c r="P270" s="15">
        <v>7.4779999999999998</v>
      </c>
      <c r="Q270" s="15">
        <v>0</v>
      </c>
      <c r="R270" s="15">
        <v>0</v>
      </c>
      <c r="S270" s="15">
        <v>0</v>
      </c>
      <c r="T270" s="15">
        <v>0</v>
      </c>
      <c r="U270" s="15">
        <f t="shared" si="38"/>
        <v>20.94</v>
      </c>
      <c r="V270" s="15" t="e">
        <f t="shared" si="39"/>
        <v>#DIV/0!</v>
      </c>
      <c r="W270" s="15" t="s">
        <v>32</v>
      </c>
    </row>
    <row r="271" spans="1:23" ht="31.5">
      <c r="A271" s="1" t="s">
        <v>32</v>
      </c>
      <c r="B271" s="2" t="s">
        <v>416</v>
      </c>
      <c r="C271" s="1" t="s">
        <v>32</v>
      </c>
      <c r="D271" s="16">
        <v>279.60000000000002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f t="shared" si="38"/>
        <v>0</v>
      </c>
      <c r="V271" s="15" t="e">
        <f t="shared" si="39"/>
        <v>#DIV/0!</v>
      </c>
      <c r="W271" s="15" t="s">
        <v>32</v>
      </c>
    </row>
    <row r="272" spans="1:23">
      <c r="A272" s="1" t="s">
        <v>32</v>
      </c>
      <c r="B272" s="2" t="s">
        <v>417</v>
      </c>
      <c r="C272" s="1" t="s">
        <v>32</v>
      </c>
      <c r="D272" s="14">
        <v>63.900000000000006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0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f t="shared" si="38"/>
        <v>0</v>
      </c>
      <c r="V272" s="15" t="e">
        <f t="shared" si="39"/>
        <v>#DIV/0!</v>
      </c>
      <c r="W272" s="15" t="s">
        <v>32</v>
      </c>
    </row>
    <row r="273" spans="1:23" ht="31.5">
      <c r="A273" s="1" t="s">
        <v>32</v>
      </c>
      <c r="B273" s="2" t="s">
        <v>418</v>
      </c>
      <c r="C273" s="1" t="s">
        <v>32</v>
      </c>
      <c r="D273" s="14">
        <v>60.6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f t="shared" si="38"/>
        <v>0</v>
      </c>
      <c r="V273" s="15" t="e">
        <f t="shared" si="39"/>
        <v>#DIV/0!</v>
      </c>
      <c r="W273" s="15" t="s">
        <v>32</v>
      </c>
    </row>
    <row r="274" spans="1:23" ht="47.25">
      <c r="A274" s="1" t="s">
        <v>32</v>
      </c>
      <c r="B274" s="2" t="s">
        <v>419</v>
      </c>
      <c r="C274" s="1" t="s">
        <v>32</v>
      </c>
      <c r="D274" s="14">
        <v>30.080999999999996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18.332000000000001</v>
      </c>
      <c r="N274" s="15">
        <v>0</v>
      </c>
      <c r="O274" s="15">
        <v>0</v>
      </c>
      <c r="P274" s="15">
        <v>3.2109999999999999</v>
      </c>
      <c r="Q274" s="15">
        <v>0</v>
      </c>
      <c r="R274" s="15">
        <v>0</v>
      </c>
      <c r="S274" s="15">
        <v>0</v>
      </c>
      <c r="T274" s="15">
        <v>0</v>
      </c>
      <c r="U274" s="15">
        <f t="shared" si="38"/>
        <v>18.332000000000001</v>
      </c>
      <c r="V274" s="15" t="e">
        <f t="shared" si="39"/>
        <v>#DIV/0!</v>
      </c>
      <c r="W274" s="15" t="s">
        <v>32</v>
      </c>
    </row>
    <row r="275" spans="1:23">
      <c r="A275" s="1" t="s">
        <v>32</v>
      </c>
      <c r="B275" s="2" t="s">
        <v>420</v>
      </c>
      <c r="C275" s="1" t="s">
        <v>32</v>
      </c>
      <c r="D275" s="14">
        <v>50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f t="shared" si="38"/>
        <v>0</v>
      </c>
      <c r="V275" s="15" t="e">
        <f t="shared" si="39"/>
        <v>#DIV/0!</v>
      </c>
      <c r="W275" s="15" t="s">
        <v>32</v>
      </c>
    </row>
    <row r="276" spans="1:23" ht="47.25">
      <c r="A276" s="1" t="s">
        <v>32</v>
      </c>
      <c r="B276" s="2" t="s">
        <v>421</v>
      </c>
      <c r="C276" s="1" t="s">
        <v>32</v>
      </c>
      <c r="D276" s="14">
        <v>138.26900000000001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f t="shared" si="38"/>
        <v>0</v>
      </c>
      <c r="V276" s="15" t="e">
        <f t="shared" si="39"/>
        <v>#DIV/0!</v>
      </c>
      <c r="W276" s="15" t="s">
        <v>32</v>
      </c>
    </row>
    <row r="277" spans="1:23" ht="31.5">
      <c r="A277" s="1" t="s">
        <v>32</v>
      </c>
      <c r="B277" s="2" t="s">
        <v>61</v>
      </c>
      <c r="C277" s="1" t="s">
        <v>32</v>
      </c>
      <c r="D277" s="14">
        <v>65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f t="shared" si="38"/>
        <v>0</v>
      </c>
      <c r="V277" s="15" t="e">
        <f t="shared" si="39"/>
        <v>#DIV/0!</v>
      </c>
      <c r="W277" s="15" t="s">
        <v>32</v>
      </c>
    </row>
    <row r="278" spans="1:23" ht="63">
      <c r="A278" s="1" t="s">
        <v>32</v>
      </c>
      <c r="B278" s="2" t="s">
        <v>62</v>
      </c>
      <c r="C278" s="1" t="s">
        <v>32</v>
      </c>
      <c r="D278" s="14">
        <v>613.2600000000001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f t="shared" ref="U278:U312" si="40">M278-F278</f>
        <v>0</v>
      </c>
      <c r="V278" s="15" t="e">
        <f t="shared" ref="V278:V312" si="41">(M278/F278)*100</f>
        <v>#DIV/0!</v>
      </c>
      <c r="W278" s="15" t="s">
        <v>32</v>
      </c>
    </row>
    <row r="279" spans="1:23" ht="31.5">
      <c r="A279" s="1" t="s">
        <v>32</v>
      </c>
      <c r="B279" s="2" t="s">
        <v>422</v>
      </c>
      <c r="C279" s="1" t="s">
        <v>32</v>
      </c>
      <c r="D279" s="14">
        <v>241.11266666666666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f t="shared" si="40"/>
        <v>0</v>
      </c>
      <c r="V279" s="15" t="e">
        <f t="shared" si="41"/>
        <v>#DIV/0!</v>
      </c>
      <c r="W279" s="15" t="s">
        <v>32</v>
      </c>
    </row>
    <row r="280" spans="1:23" ht="31.5">
      <c r="A280" s="1" t="s">
        <v>32</v>
      </c>
      <c r="B280" s="2" t="s">
        <v>423</v>
      </c>
      <c r="C280" s="1" t="s">
        <v>32</v>
      </c>
      <c r="D280" s="14">
        <v>93.004666666666665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f t="shared" si="40"/>
        <v>0</v>
      </c>
      <c r="V280" s="15" t="e">
        <f t="shared" si="41"/>
        <v>#DIV/0!</v>
      </c>
      <c r="W280" s="15" t="s">
        <v>32</v>
      </c>
    </row>
    <row r="281" spans="1:23" ht="31.5">
      <c r="A281" s="1" t="s">
        <v>32</v>
      </c>
      <c r="B281" s="2" t="s">
        <v>424</v>
      </c>
      <c r="C281" s="1" t="s">
        <v>32</v>
      </c>
      <c r="D281" s="14">
        <v>0.91233333333333333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f t="shared" si="40"/>
        <v>0</v>
      </c>
      <c r="V281" s="15" t="e">
        <f t="shared" si="41"/>
        <v>#DIV/0!</v>
      </c>
      <c r="W281" s="15" t="s">
        <v>32</v>
      </c>
    </row>
    <row r="282" spans="1:23" ht="31.5">
      <c r="A282" s="1" t="s">
        <v>32</v>
      </c>
      <c r="B282" s="2" t="s">
        <v>425</v>
      </c>
      <c r="C282" s="1" t="s">
        <v>32</v>
      </c>
      <c r="D282" s="14">
        <v>17.794666666666668</v>
      </c>
      <c r="E282" s="15">
        <v>0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f t="shared" si="40"/>
        <v>0</v>
      </c>
      <c r="V282" s="15" t="e">
        <f t="shared" si="41"/>
        <v>#DIV/0!</v>
      </c>
      <c r="W282" s="15" t="s">
        <v>32</v>
      </c>
    </row>
    <row r="283" spans="1:23" ht="31.5">
      <c r="A283" s="1" t="s">
        <v>32</v>
      </c>
      <c r="B283" s="2" t="s">
        <v>426</v>
      </c>
      <c r="C283" s="1" t="s">
        <v>32</v>
      </c>
      <c r="D283" s="14">
        <v>72.570666666666668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f t="shared" si="40"/>
        <v>0</v>
      </c>
      <c r="V283" s="15" t="e">
        <f t="shared" si="41"/>
        <v>#DIV/0!</v>
      </c>
      <c r="W283" s="15" t="s">
        <v>32</v>
      </c>
    </row>
    <row r="284" spans="1:23" ht="47.25">
      <c r="A284" s="1" t="s">
        <v>32</v>
      </c>
      <c r="B284" s="2" t="s">
        <v>427</v>
      </c>
      <c r="C284" s="1" t="s">
        <v>32</v>
      </c>
      <c r="D284" s="14">
        <v>1.0793333333333333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f t="shared" si="40"/>
        <v>0</v>
      </c>
      <c r="V284" s="15" t="e">
        <f t="shared" si="41"/>
        <v>#DIV/0!</v>
      </c>
      <c r="W284" s="15" t="s">
        <v>32</v>
      </c>
    </row>
    <row r="285" spans="1:23" ht="31.5">
      <c r="A285" s="1" t="s">
        <v>32</v>
      </c>
      <c r="B285" s="2" t="s">
        <v>428</v>
      </c>
      <c r="C285" s="1" t="s">
        <v>32</v>
      </c>
      <c r="D285" s="14">
        <v>6.4516666666666671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f t="shared" si="40"/>
        <v>0</v>
      </c>
      <c r="V285" s="15" t="e">
        <f t="shared" si="41"/>
        <v>#DIV/0!</v>
      </c>
      <c r="W285" s="15" t="s">
        <v>32</v>
      </c>
    </row>
    <row r="286" spans="1:23">
      <c r="A286" s="1" t="s">
        <v>32</v>
      </c>
      <c r="B286" s="2" t="s">
        <v>429</v>
      </c>
      <c r="C286" s="1" t="s">
        <v>32</v>
      </c>
      <c r="D286" s="14">
        <v>6.7169999999999996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f t="shared" si="40"/>
        <v>0</v>
      </c>
      <c r="V286" s="15" t="e">
        <f t="shared" si="41"/>
        <v>#DIV/0!</v>
      </c>
      <c r="W286" s="15" t="s">
        <v>32</v>
      </c>
    </row>
    <row r="287" spans="1:23">
      <c r="A287" s="1" t="s">
        <v>32</v>
      </c>
      <c r="B287" s="2" t="s">
        <v>430</v>
      </c>
      <c r="C287" s="1" t="s">
        <v>32</v>
      </c>
      <c r="D287" s="14">
        <v>2.6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f t="shared" si="40"/>
        <v>0</v>
      </c>
      <c r="V287" s="15" t="e">
        <f t="shared" si="41"/>
        <v>#DIV/0!</v>
      </c>
      <c r="W287" s="15" t="s">
        <v>32</v>
      </c>
    </row>
    <row r="288" spans="1:23" ht="31.5">
      <c r="A288" s="1" t="s">
        <v>32</v>
      </c>
      <c r="B288" s="2" t="s">
        <v>431</v>
      </c>
      <c r="C288" s="1" t="s">
        <v>32</v>
      </c>
      <c r="D288" s="14">
        <v>7.8753333333333337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f t="shared" si="40"/>
        <v>0</v>
      </c>
      <c r="V288" s="15" t="e">
        <f t="shared" si="41"/>
        <v>#DIV/0!</v>
      </c>
      <c r="W288" s="15" t="s">
        <v>32</v>
      </c>
    </row>
    <row r="289" spans="1:23" ht="31.5">
      <c r="A289" s="1" t="s">
        <v>32</v>
      </c>
      <c r="B289" s="2" t="s">
        <v>432</v>
      </c>
      <c r="C289" s="1" t="s">
        <v>32</v>
      </c>
      <c r="D289" s="14">
        <v>28.500000000000004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f t="shared" si="40"/>
        <v>0</v>
      </c>
      <c r="V289" s="15" t="e">
        <f t="shared" si="41"/>
        <v>#DIV/0!</v>
      </c>
      <c r="W289" s="15" t="s">
        <v>32</v>
      </c>
    </row>
    <row r="290" spans="1:23" ht="31.5">
      <c r="A290" s="1" t="s">
        <v>32</v>
      </c>
      <c r="B290" s="2" t="s">
        <v>433</v>
      </c>
      <c r="C290" s="1" t="s">
        <v>32</v>
      </c>
      <c r="D290" s="14">
        <v>4.8890000000000002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f t="shared" si="40"/>
        <v>0</v>
      </c>
      <c r="V290" s="15" t="e">
        <f t="shared" si="41"/>
        <v>#DIV/0!</v>
      </c>
      <c r="W290" s="15" t="s">
        <v>32</v>
      </c>
    </row>
    <row r="291" spans="1:23" ht="31.5">
      <c r="A291" s="1" t="s">
        <v>32</v>
      </c>
      <c r="B291" s="2" t="s">
        <v>434</v>
      </c>
      <c r="C291" s="1" t="s">
        <v>32</v>
      </c>
      <c r="D291" s="14">
        <v>14.947333333333335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f t="shared" si="40"/>
        <v>0</v>
      </c>
      <c r="V291" s="15" t="e">
        <f t="shared" si="41"/>
        <v>#DIV/0!</v>
      </c>
      <c r="W291" s="15" t="s">
        <v>32</v>
      </c>
    </row>
    <row r="292" spans="1:23" ht="47.25">
      <c r="A292" s="1" t="s">
        <v>32</v>
      </c>
      <c r="B292" s="2" t="s">
        <v>435</v>
      </c>
      <c r="C292" s="1" t="s">
        <v>32</v>
      </c>
      <c r="D292" s="14">
        <v>25.437999999999999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f t="shared" si="40"/>
        <v>0</v>
      </c>
      <c r="V292" s="15" t="e">
        <f t="shared" si="41"/>
        <v>#DIV/0!</v>
      </c>
      <c r="W292" s="15" t="s">
        <v>32</v>
      </c>
    </row>
    <row r="293" spans="1:23" ht="47.25">
      <c r="A293" s="1" t="s">
        <v>32</v>
      </c>
      <c r="B293" s="2" t="s">
        <v>436</v>
      </c>
      <c r="C293" s="1" t="s">
        <v>32</v>
      </c>
      <c r="D293" s="14">
        <v>12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f t="shared" si="40"/>
        <v>0</v>
      </c>
      <c r="V293" s="15" t="e">
        <f t="shared" si="41"/>
        <v>#DIV/0!</v>
      </c>
      <c r="W293" s="15" t="s">
        <v>32</v>
      </c>
    </row>
    <row r="294" spans="1:23" ht="47.25">
      <c r="A294" s="1" t="s">
        <v>32</v>
      </c>
      <c r="B294" s="2" t="s">
        <v>437</v>
      </c>
      <c r="C294" s="1" t="s">
        <v>32</v>
      </c>
      <c r="D294" s="14">
        <v>100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0</v>
      </c>
      <c r="U294" s="15">
        <f t="shared" si="40"/>
        <v>0</v>
      </c>
      <c r="V294" s="15" t="e">
        <f t="shared" si="41"/>
        <v>#DIV/0!</v>
      </c>
      <c r="W294" s="15" t="s">
        <v>32</v>
      </c>
    </row>
    <row r="295" spans="1:23" ht="63">
      <c r="A295" s="1" t="s">
        <v>32</v>
      </c>
      <c r="B295" s="2" t="s">
        <v>438</v>
      </c>
      <c r="C295" s="1" t="s">
        <v>32</v>
      </c>
      <c r="D295" s="14">
        <v>120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0</v>
      </c>
      <c r="U295" s="15">
        <f t="shared" si="40"/>
        <v>0</v>
      </c>
      <c r="V295" s="15" t="e">
        <f t="shared" si="41"/>
        <v>#DIV/0!</v>
      </c>
      <c r="W295" s="15" t="s">
        <v>32</v>
      </c>
    </row>
    <row r="296" spans="1:23">
      <c r="A296" s="1" t="s">
        <v>32</v>
      </c>
      <c r="B296" s="2" t="s">
        <v>53</v>
      </c>
      <c r="C296" s="1" t="s">
        <v>32</v>
      </c>
      <c r="D296" s="14">
        <v>294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f t="shared" si="40"/>
        <v>0</v>
      </c>
      <c r="V296" s="15" t="e">
        <f t="shared" si="41"/>
        <v>#DIV/0!</v>
      </c>
      <c r="W296" s="15" t="s">
        <v>32</v>
      </c>
    </row>
    <row r="297" spans="1:23" ht="47.25">
      <c r="A297" s="1" t="s">
        <v>32</v>
      </c>
      <c r="B297" s="2" t="s">
        <v>439</v>
      </c>
      <c r="C297" s="1" t="s">
        <v>32</v>
      </c>
      <c r="D297" s="14">
        <v>151.48000000000002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52.212000000000003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f t="shared" si="40"/>
        <v>52.212000000000003</v>
      </c>
      <c r="V297" s="15" t="e">
        <f t="shared" si="41"/>
        <v>#DIV/0!</v>
      </c>
      <c r="W297" s="15" t="s">
        <v>32</v>
      </c>
    </row>
    <row r="298" spans="1:23" ht="47.25">
      <c r="A298" s="1" t="s">
        <v>32</v>
      </c>
      <c r="B298" s="2" t="s">
        <v>34</v>
      </c>
      <c r="C298" s="1" t="s">
        <v>32</v>
      </c>
      <c r="D298" s="14">
        <v>185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0</v>
      </c>
      <c r="U298" s="15">
        <f t="shared" si="40"/>
        <v>0</v>
      </c>
      <c r="V298" s="15" t="e">
        <f t="shared" si="41"/>
        <v>#DIV/0!</v>
      </c>
      <c r="W298" s="15" t="s">
        <v>32</v>
      </c>
    </row>
    <row r="299" spans="1:23" ht="47.25">
      <c r="A299" s="1" t="s">
        <v>32</v>
      </c>
      <c r="B299" s="2" t="s">
        <v>440</v>
      </c>
      <c r="C299" s="1" t="s">
        <v>32</v>
      </c>
      <c r="D299" s="14">
        <v>7.4026666666666676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3.24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f t="shared" si="40"/>
        <v>3.24</v>
      </c>
      <c r="V299" s="15" t="e">
        <f t="shared" si="41"/>
        <v>#DIV/0!</v>
      </c>
      <c r="W299" s="15" t="s">
        <v>32</v>
      </c>
    </row>
    <row r="300" spans="1:23" ht="31.5">
      <c r="A300" s="1" t="s">
        <v>32</v>
      </c>
      <c r="B300" s="2" t="s">
        <v>441</v>
      </c>
      <c r="C300" s="1" t="s">
        <v>32</v>
      </c>
      <c r="D300" s="14">
        <v>16.520000000000003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9.02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f t="shared" si="40"/>
        <v>9.02</v>
      </c>
      <c r="V300" s="15" t="e">
        <f t="shared" si="41"/>
        <v>#DIV/0!</v>
      </c>
      <c r="W300" s="15" t="s">
        <v>32</v>
      </c>
    </row>
    <row r="301" spans="1:23" ht="47.25">
      <c r="A301" s="1" t="s">
        <v>32</v>
      </c>
      <c r="B301" s="2" t="s">
        <v>442</v>
      </c>
      <c r="C301" s="1" t="s">
        <v>32</v>
      </c>
      <c r="D301" s="14">
        <v>704.65099999999995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f t="shared" si="40"/>
        <v>0</v>
      </c>
      <c r="V301" s="15" t="e">
        <f t="shared" si="41"/>
        <v>#DIV/0!</v>
      </c>
      <c r="W301" s="15" t="s">
        <v>32</v>
      </c>
    </row>
    <row r="302" spans="1:23" ht="47.25">
      <c r="A302" s="1" t="s">
        <v>32</v>
      </c>
      <c r="B302" s="2" t="s">
        <v>443</v>
      </c>
      <c r="C302" s="1" t="s">
        <v>32</v>
      </c>
      <c r="D302" s="14">
        <v>12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f t="shared" si="40"/>
        <v>0</v>
      </c>
      <c r="V302" s="15" t="e">
        <f t="shared" si="41"/>
        <v>#DIV/0!</v>
      </c>
      <c r="W302" s="15" t="s">
        <v>32</v>
      </c>
    </row>
    <row r="303" spans="1:23" ht="63">
      <c r="A303" s="1" t="s">
        <v>32</v>
      </c>
      <c r="B303" s="2" t="s">
        <v>444</v>
      </c>
      <c r="C303" s="1" t="s">
        <v>32</v>
      </c>
      <c r="D303" s="14">
        <v>55.576000000000001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f t="shared" si="40"/>
        <v>0</v>
      </c>
      <c r="V303" s="15" t="e">
        <f t="shared" si="41"/>
        <v>#DIV/0!</v>
      </c>
      <c r="W303" s="15" t="s">
        <v>32</v>
      </c>
    </row>
    <row r="304" spans="1:23" ht="31.5">
      <c r="A304" s="1" t="s">
        <v>32</v>
      </c>
      <c r="B304" s="2" t="s">
        <v>445</v>
      </c>
      <c r="C304" s="1" t="s">
        <v>32</v>
      </c>
      <c r="D304" s="14">
        <v>113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f t="shared" si="40"/>
        <v>0</v>
      </c>
      <c r="V304" s="15" t="e">
        <f t="shared" si="41"/>
        <v>#DIV/0!</v>
      </c>
      <c r="W304" s="15" t="s">
        <v>32</v>
      </c>
    </row>
    <row r="305" spans="1:23" ht="31.5">
      <c r="A305" s="1" t="s">
        <v>32</v>
      </c>
      <c r="B305" s="2" t="s">
        <v>446</v>
      </c>
      <c r="C305" s="1" t="s">
        <v>32</v>
      </c>
      <c r="D305" s="14">
        <v>131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58.11</v>
      </c>
      <c r="N305" s="15">
        <v>0</v>
      </c>
      <c r="O305" s="15">
        <v>0</v>
      </c>
      <c r="P305" s="15">
        <v>34.61</v>
      </c>
      <c r="Q305" s="15">
        <v>0</v>
      </c>
      <c r="R305" s="15">
        <v>0</v>
      </c>
      <c r="S305" s="15">
        <v>0</v>
      </c>
      <c r="T305" s="15">
        <v>0</v>
      </c>
      <c r="U305" s="15">
        <f t="shared" si="40"/>
        <v>58.11</v>
      </c>
      <c r="V305" s="15" t="e">
        <f t="shared" si="41"/>
        <v>#DIV/0!</v>
      </c>
      <c r="W305" s="15" t="s">
        <v>32</v>
      </c>
    </row>
    <row r="306" spans="1:23" ht="31.5">
      <c r="A306" s="1" t="s">
        <v>32</v>
      </c>
      <c r="B306" s="2" t="s">
        <v>447</v>
      </c>
      <c r="C306" s="1" t="s">
        <v>32</v>
      </c>
      <c r="D306" s="14">
        <v>7.2000000000000011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f t="shared" si="40"/>
        <v>0</v>
      </c>
      <c r="V306" s="15" t="e">
        <f t="shared" si="41"/>
        <v>#DIV/0!</v>
      </c>
      <c r="W306" s="15" t="s">
        <v>32</v>
      </c>
    </row>
    <row r="307" spans="1:23" ht="31.5">
      <c r="A307" s="1" t="s">
        <v>32</v>
      </c>
      <c r="B307" s="2" t="s">
        <v>448</v>
      </c>
      <c r="C307" s="1" t="s">
        <v>32</v>
      </c>
      <c r="D307" s="14">
        <v>1.8333333333333335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f t="shared" si="40"/>
        <v>0</v>
      </c>
      <c r="V307" s="15" t="e">
        <f t="shared" si="41"/>
        <v>#DIV/0!</v>
      </c>
      <c r="W307" s="15" t="s">
        <v>32</v>
      </c>
    </row>
    <row r="308" spans="1:23" ht="31.5">
      <c r="A308" s="1" t="s">
        <v>32</v>
      </c>
      <c r="B308" s="2" t="s">
        <v>449</v>
      </c>
      <c r="C308" s="1" t="s">
        <v>32</v>
      </c>
      <c r="D308" s="14">
        <v>2.5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f t="shared" si="40"/>
        <v>0</v>
      </c>
      <c r="V308" s="15" t="e">
        <f t="shared" si="41"/>
        <v>#DIV/0!</v>
      </c>
      <c r="W308" s="15" t="s">
        <v>32</v>
      </c>
    </row>
    <row r="309" spans="1:23" ht="47.25">
      <c r="A309" s="1" t="s">
        <v>32</v>
      </c>
      <c r="B309" s="2" t="s">
        <v>450</v>
      </c>
      <c r="C309" s="1" t="s">
        <v>32</v>
      </c>
      <c r="D309" s="14">
        <v>17.099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0</v>
      </c>
      <c r="U309" s="15">
        <f t="shared" si="40"/>
        <v>0</v>
      </c>
      <c r="V309" s="15" t="e">
        <f t="shared" si="41"/>
        <v>#DIV/0!</v>
      </c>
      <c r="W309" s="15" t="s">
        <v>32</v>
      </c>
    </row>
    <row r="310" spans="1:23" ht="47.25">
      <c r="A310" s="1" t="s">
        <v>32</v>
      </c>
      <c r="B310" s="2" t="s">
        <v>451</v>
      </c>
      <c r="C310" s="1" t="s">
        <v>32</v>
      </c>
      <c r="D310" s="14">
        <v>21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f t="shared" si="40"/>
        <v>0</v>
      </c>
      <c r="V310" s="15" t="e">
        <f t="shared" si="41"/>
        <v>#DIV/0!</v>
      </c>
      <c r="W310" s="15" t="s">
        <v>32</v>
      </c>
    </row>
    <row r="311" spans="1:23" ht="47.25">
      <c r="A311" s="1" t="s">
        <v>32</v>
      </c>
      <c r="B311" s="2" t="s">
        <v>452</v>
      </c>
      <c r="C311" s="1" t="s">
        <v>32</v>
      </c>
      <c r="D311" s="14">
        <v>11.500000000000002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f t="shared" si="40"/>
        <v>0</v>
      </c>
      <c r="V311" s="15" t="e">
        <f t="shared" si="41"/>
        <v>#DIV/0!</v>
      </c>
      <c r="W311" s="15" t="s">
        <v>32</v>
      </c>
    </row>
    <row r="312" spans="1:23" ht="78.75">
      <c r="A312" s="1" t="s">
        <v>32</v>
      </c>
      <c r="B312" s="2" t="s">
        <v>453</v>
      </c>
      <c r="C312" s="1" t="s">
        <v>32</v>
      </c>
      <c r="D312" s="14">
        <v>7.0000000000000009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f t="shared" si="40"/>
        <v>0</v>
      </c>
      <c r="V312" s="15" t="e">
        <f t="shared" si="41"/>
        <v>#DIV/0!</v>
      </c>
      <c r="W312" s="15" t="s">
        <v>32</v>
      </c>
    </row>
  </sheetData>
  <autoFilter ref="B21:D312"/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E16:K17"/>
    <mergeCell ref="L16:R17"/>
    <mergeCell ref="M18:R18"/>
    <mergeCell ref="D15:D19"/>
    <mergeCell ref="E15:R15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F18:K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47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3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Клепиков Анатолий Сергеевич</cp:lastModifiedBy>
  <cp:lastPrinted>2018-06-19T11:44:26Z</cp:lastPrinted>
  <dcterms:created xsi:type="dcterms:W3CDTF">2009-07-27T10:10:26Z</dcterms:created>
  <dcterms:modified xsi:type="dcterms:W3CDTF">2020-03-24T06:42:26Z</dcterms:modified>
</cp:coreProperties>
</file>